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璞寓裝修案\2023\犯罪被害人保護協會高雄分會辦公室\報價單\"/>
    </mc:Choice>
  </mc:AlternateContent>
  <bookViews>
    <workbookView xWindow="0" yWindow="0" windowWidth="23040" windowHeight="10788" firstSheet="2" activeTab="4"/>
  </bookViews>
  <sheets>
    <sheet name="南興路與中興路總表" sheetId="9" state="hidden" r:id="rId1"/>
    <sheet name="單價分析表" sheetId="7" state="hidden" r:id="rId2"/>
    <sheet name="封面" sheetId="14" r:id="rId3"/>
    <sheet name="預算總表" sheetId="10" r:id="rId4"/>
    <sheet name="預算詳細表" sheetId="6" r:id="rId5"/>
    <sheet name="單價分析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2">#REF!</definedName>
    <definedName name="\0">#REF!</definedName>
    <definedName name="\a" localSheetId="2">[1]預算書10!#REF!</definedName>
    <definedName name="\a">[1]預算書10!#REF!</definedName>
    <definedName name="\b" localSheetId="2">[1]預算書10!#REF!</definedName>
    <definedName name="\b">[1]預算書10!#REF!</definedName>
    <definedName name="\c" localSheetId="2">[1]預算書10!#REF!</definedName>
    <definedName name="\c">[1]預算書10!#REF!</definedName>
    <definedName name="\d" localSheetId="2">[1]預算書10!#REF!</definedName>
    <definedName name="\d">[1]預算書10!#REF!</definedName>
    <definedName name="\e" localSheetId="2">[1]預算書10!#REF!</definedName>
    <definedName name="\e">[1]預算書10!#REF!</definedName>
    <definedName name="\f" localSheetId="2">[1]預算書10!#REF!</definedName>
    <definedName name="\f">[1]預算書10!#REF!</definedName>
    <definedName name="\g" localSheetId="2">[1]預算書10!#REF!</definedName>
    <definedName name="\g">[1]預算書10!#REF!</definedName>
    <definedName name="\h" localSheetId="2">[1]預算書10!#REF!</definedName>
    <definedName name="\h">[1]預算書10!#REF!</definedName>
    <definedName name="\r" localSheetId="2">#N/A</definedName>
    <definedName name="\r">#N/A</definedName>
    <definedName name="\t">#N/A</definedName>
    <definedName name="_" localSheetId="2">#REF!</definedName>
    <definedName name="_">#REF!</definedName>
    <definedName name="__2_0ITEM">[2]發包檔!#REF!</definedName>
    <definedName name="__4_0ITEM_P">[2]發包檔!#REF!</definedName>
    <definedName name="__6_?">#REF!</definedName>
    <definedName name="__AAA1">[3]建築分析!$G$14</definedName>
    <definedName name="__AAA10">[3]建築分析!$G$157</definedName>
    <definedName name="__AAA11">[3]建築分析!$G$171</definedName>
    <definedName name="__AAA12">[3]建築分析!$G$184</definedName>
    <definedName name="__AAA13">[3]建築分析!$G$192</definedName>
    <definedName name="__AAA14">[3]建築分析!#REF!</definedName>
    <definedName name="__AAA15">[3]建築分析!#REF!</definedName>
    <definedName name="__AAA16">[3]建築分析!#REF!</definedName>
    <definedName name="__AAA17">[3]建築分析!#REF!</definedName>
    <definedName name="__AAA18">[3]建築分析!#REF!</definedName>
    <definedName name="__AAA19">[3]建築分析!#REF!</definedName>
    <definedName name="__AAA2">[3]建築分析!$G$22</definedName>
    <definedName name="__AAA20">[3]建築分析!#REF!</definedName>
    <definedName name="__AAA21">[3]建築分析!#REF!</definedName>
    <definedName name="__AAA22">[3]建築分析!#REF!</definedName>
    <definedName name="__AAA23">[3]建築分析!#REF!</definedName>
    <definedName name="__AAA3">[4]建築分析!#REF!</definedName>
    <definedName name="__AAA4">[3]建築分析!$G$42</definedName>
    <definedName name="__AAA5">[3]建築分析!$G$59</definedName>
    <definedName name="__AAA6">[3]建築分析!$G$76</definedName>
    <definedName name="__AAA7">[3]建築分析!#REF!</definedName>
    <definedName name="__AAA9">[3]建築分析!$G$139</definedName>
    <definedName name="__adj1">#REF!</definedName>
    <definedName name="__adj10">#REF!</definedName>
    <definedName name="__adj11">#REF!</definedName>
    <definedName name="__adj12">#REF!</definedName>
    <definedName name="__adj13">#REF!</definedName>
    <definedName name="__adj14">#REF!</definedName>
    <definedName name="__adj15">#REF!</definedName>
    <definedName name="__adj16">#REF!</definedName>
    <definedName name="__adj17">#REF!</definedName>
    <definedName name="__adj18">#REF!</definedName>
    <definedName name="__adj19">#REF!</definedName>
    <definedName name="__adj2">#REF!</definedName>
    <definedName name="__adj20">#REF!</definedName>
    <definedName name="__adj21">#REF!</definedName>
    <definedName name="__adj22">[5]main!#REF!</definedName>
    <definedName name="__adj3">#REF!</definedName>
    <definedName name="__adj38">[6]項目分析!$G$814</definedName>
    <definedName name="__adj4">#REF!</definedName>
    <definedName name="__adj5">#REF!</definedName>
    <definedName name="__adj6">#REF!</definedName>
    <definedName name="__adj7">#REF!</definedName>
    <definedName name="__adj8">#REF!</definedName>
    <definedName name="__adj9">#REF!</definedName>
    <definedName name="__BBB1">#REF!</definedName>
    <definedName name="__BBB2">#REF!</definedName>
    <definedName name="__BBB3">#REF!</definedName>
    <definedName name="__BBB4">#REF!</definedName>
    <definedName name="__BBB5">#REF!</definedName>
    <definedName name="__ddb1">#REF!</definedName>
    <definedName name="__ddb2">#REF!</definedName>
    <definedName name="__ddb3">#REF!</definedName>
    <definedName name="__ddb4">#REF!</definedName>
    <definedName name="__ddb5">#REF!</definedName>
    <definedName name="__ddC1">#REF!</definedName>
    <definedName name="__ddC2">#REF!</definedName>
    <definedName name="__ddd1">#REF!</definedName>
    <definedName name="__ddd2">#REF!</definedName>
    <definedName name="__ddd3">#REF!</definedName>
    <definedName name="__ddH1">#REF!</definedName>
    <definedName name="__ddH2">#REF!</definedName>
    <definedName name="__ddr1">#REF!</definedName>
    <definedName name="__ddr2">#REF!</definedName>
    <definedName name="__kdj1">#REF!</definedName>
    <definedName name="__kdj11">'[7]項目分析(備用)'!#REF!</definedName>
    <definedName name="__kdj2">#REF!</definedName>
    <definedName name="__kdj3">#REF!</definedName>
    <definedName name="__kdj4">#REF!</definedName>
    <definedName name="__kdj5">'[7]項目分析(備用)'!#REF!</definedName>
    <definedName name="__kdj6">[7]項目分析!#REF!</definedName>
    <definedName name="__kdj7">#REF!</definedName>
    <definedName name="__kdj8">#REF!</definedName>
    <definedName name="__kdj9">#REF!</definedName>
    <definedName name="__key2" hidden="1">'[8]單價分析表(1-11)'!#REF!</definedName>
    <definedName name="__lay2">#REF!</definedName>
    <definedName name="__lay3">#REF!</definedName>
    <definedName name="__MID2">[9]Sheet1!#REF!</definedName>
    <definedName name="__MID3">[9]Sheet1!#REF!</definedName>
    <definedName name="__pc2000">#REF!</definedName>
    <definedName name="__pc2500">#REF!</definedName>
    <definedName name="__pc3000">#REF!</definedName>
    <definedName name="__PR1">#REF!</definedName>
    <definedName name="__SW01">[9]Sheet1!#REF!</definedName>
    <definedName name="__SW02">[9]Sheet1!#REF!</definedName>
    <definedName name="__tdj1">[10]土木!#REF!</definedName>
    <definedName name="__tdj10">[10]土木!#REF!</definedName>
    <definedName name="__tdj11">[10]土木!#REF!</definedName>
    <definedName name="__tdj12">[10]土木!#REF!</definedName>
    <definedName name="__tdj13">[10]土木!#REF!</definedName>
    <definedName name="__tdj14">[10]土木!#REF!</definedName>
    <definedName name="__tdj15">[10]土木!#REF!</definedName>
    <definedName name="__tdj16">[10]土木!#REF!</definedName>
    <definedName name="__tdj17">[10]土木!#REF!</definedName>
    <definedName name="__tdj18">[10]土木!#REF!</definedName>
    <definedName name="__tdj19">[10]土木!#REF!</definedName>
    <definedName name="__tdj2">[10]土木!#REF!</definedName>
    <definedName name="__tdj20">[10]土木!#REF!</definedName>
    <definedName name="__tdj21">[10]土木!#REF!</definedName>
    <definedName name="__tdj22">[3]土地改良物!#REF!</definedName>
    <definedName name="__tdj23">[10]土木!#REF!</definedName>
    <definedName name="__tdj24">[3]土地改良物!#REF!</definedName>
    <definedName name="__tdj25">[3]土地改良物!#REF!</definedName>
    <definedName name="__tdj26">[10]土木!#REF!</definedName>
    <definedName name="__tdj27">[10]土木!#REF!</definedName>
    <definedName name="__tdj28">[3]土地改良物!#REF!</definedName>
    <definedName name="__tdj29">[3]土地改良物!#REF!</definedName>
    <definedName name="__tdj3">[10]土木!#REF!</definedName>
    <definedName name="__tdj30">[3]土地改良物!#REF!</definedName>
    <definedName name="__tdj31">[3]土地改良物!#REF!</definedName>
    <definedName name="__tdj32">[3]土地改良物!#REF!</definedName>
    <definedName name="__tdj33">[3]土地改良物!#REF!</definedName>
    <definedName name="__tdj34">[3]土地改良物!#REF!</definedName>
    <definedName name="__tdj35">[3]土地改良物!#REF!</definedName>
    <definedName name="__tdj36">[3]土地改良物!#REF!</definedName>
    <definedName name="__tdj4">[10]土木!$G$23</definedName>
    <definedName name="__tdj5">[10]土木!$G$39</definedName>
    <definedName name="__tdj6">[10]土木!$G$55</definedName>
    <definedName name="__tdj7">[10]土木!$G$81</definedName>
    <definedName name="__tdj8">[10]土木!$G$95</definedName>
    <definedName name="__tdj9">[10]土木!#REF!</definedName>
    <definedName name="_0" localSheetId="2">#REF!</definedName>
    <definedName name="_0">#REF!</definedName>
    <definedName name="_001" localSheetId="2">#REF!</definedName>
    <definedName name="_001">#REF!</definedName>
    <definedName name="_002" localSheetId="2">#REF!</definedName>
    <definedName name="_002">#REF!</definedName>
    <definedName name="_003" localSheetId="2">#REF!</definedName>
    <definedName name="_003">#REF!</definedName>
    <definedName name="_004" localSheetId="2">#REF!</definedName>
    <definedName name="_004">#REF!</definedName>
    <definedName name="_005" localSheetId="2">#REF!</definedName>
    <definedName name="_005">#REF!</definedName>
    <definedName name="_006" localSheetId="2">#REF!</definedName>
    <definedName name="_006">#REF!</definedName>
    <definedName name="_007" localSheetId="2">#REF!</definedName>
    <definedName name="_007">#REF!</definedName>
    <definedName name="_008" localSheetId="2">#REF!</definedName>
    <definedName name="_008">#REF!</definedName>
    <definedName name="_009" localSheetId="2">#REF!</definedName>
    <definedName name="_009">#REF!</definedName>
    <definedName name="_010" localSheetId="2">#REF!</definedName>
    <definedName name="_010">#REF!</definedName>
    <definedName name="_011" localSheetId="2">#REF!</definedName>
    <definedName name="_011">#REF!</definedName>
    <definedName name="_012" localSheetId="2">#REF!</definedName>
    <definedName name="_012">#REF!</definedName>
    <definedName name="_013" localSheetId="2">#REF!</definedName>
    <definedName name="_013">#REF!</definedName>
    <definedName name="_014" localSheetId="2">#REF!</definedName>
    <definedName name="_014">#REF!</definedName>
    <definedName name="_015" localSheetId="2">#REF!</definedName>
    <definedName name="_015">#REF!</definedName>
    <definedName name="_016" localSheetId="2">#REF!</definedName>
    <definedName name="_016">#REF!</definedName>
    <definedName name="_017" localSheetId="2">#REF!</definedName>
    <definedName name="_017">#REF!</definedName>
    <definedName name="_018" localSheetId="2">#REF!</definedName>
    <definedName name="_018">#REF!</definedName>
    <definedName name="_019" localSheetId="2">#REF!</definedName>
    <definedName name="_019">#REF!</definedName>
    <definedName name="_020" localSheetId="2">#REF!</definedName>
    <definedName name="_020">#REF!</definedName>
    <definedName name="_021" localSheetId="2">#REF!</definedName>
    <definedName name="_021">#REF!</definedName>
    <definedName name="_022" localSheetId="2">#REF!</definedName>
    <definedName name="_022">#REF!</definedName>
    <definedName name="_023" localSheetId="2">#REF!</definedName>
    <definedName name="_023">#REF!</definedName>
    <definedName name="_024" localSheetId="2">#REF!</definedName>
    <definedName name="_024">#REF!</definedName>
    <definedName name="_025" localSheetId="2">#REF!</definedName>
    <definedName name="_025">#REF!</definedName>
    <definedName name="_026" localSheetId="2">#REF!</definedName>
    <definedName name="_026">#REF!</definedName>
    <definedName name="_027" localSheetId="2">#REF!</definedName>
    <definedName name="_027">#REF!</definedName>
    <definedName name="_028" localSheetId="2">#REF!</definedName>
    <definedName name="_028">#REF!</definedName>
    <definedName name="_029" localSheetId="2">#REF!</definedName>
    <definedName name="_029">#REF!</definedName>
    <definedName name="_030" localSheetId="2">#REF!</definedName>
    <definedName name="_030">#REF!</definedName>
    <definedName name="_031" localSheetId="2">#REF!</definedName>
    <definedName name="_031">#REF!</definedName>
    <definedName name="_032" localSheetId="2">#REF!</definedName>
    <definedName name="_032">#REF!</definedName>
    <definedName name="_033" localSheetId="2">#REF!</definedName>
    <definedName name="_033">#REF!</definedName>
    <definedName name="_034" localSheetId="2">#REF!</definedName>
    <definedName name="_034">#REF!</definedName>
    <definedName name="_035" localSheetId="2">#REF!</definedName>
    <definedName name="_035">#REF!</definedName>
    <definedName name="_036" localSheetId="2">#REF!</definedName>
    <definedName name="_036">#REF!</definedName>
    <definedName name="_037" localSheetId="2">#REF!</definedName>
    <definedName name="_037">#REF!</definedName>
    <definedName name="_038" localSheetId="2">#REF!</definedName>
    <definedName name="_038">#REF!</definedName>
    <definedName name="_039" localSheetId="2">#REF!</definedName>
    <definedName name="_039">#REF!</definedName>
    <definedName name="_040" localSheetId="2">#REF!</definedName>
    <definedName name="_040">#REF!</definedName>
    <definedName name="_041" localSheetId="2">#REF!</definedName>
    <definedName name="_041">#REF!</definedName>
    <definedName name="_042" localSheetId="2">#REF!</definedName>
    <definedName name="_042">#REF!</definedName>
    <definedName name="_043" localSheetId="2">#REF!</definedName>
    <definedName name="_043">#REF!</definedName>
    <definedName name="_044" localSheetId="2">#REF!</definedName>
    <definedName name="_044">#REF!</definedName>
    <definedName name="_045" localSheetId="2">#REF!</definedName>
    <definedName name="_045">#REF!</definedName>
    <definedName name="_046" localSheetId="2">#REF!</definedName>
    <definedName name="_046">#REF!</definedName>
    <definedName name="_047" localSheetId="2">#REF!</definedName>
    <definedName name="_047">#REF!</definedName>
    <definedName name="_048" localSheetId="2">#REF!</definedName>
    <definedName name="_048">#REF!</definedName>
    <definedName name="_049" localSheetId="2">#REF!</definedName>
    <definedName name="_049">#REF!</definedName>
    <definedName name="_050" localSheetId="2">#REF!</definedName>
    <definedName name="_050">#REF!</definedName>
    <definedName name="_051" localSheetId="2">#REF!</definedName>
    <definedName name="_051">#REF!</definedName>
    <definedName name="_052" localSheetId="2">#REF!</definedName>
    <definedName name="_052">#REF!</definedName>
    <definedName name="_053" localSheetId="2">#REF!</definedName>
    <definedName name="_053">#REF!</definedName>
    <definedName name="_054" localSheetId="2">#REF!</definedName>
    <definedName name="_054">#REF!</definedName>
    <definedName name="_055" localSheetId="2">#REF!</definedName>
    <definedName name="_055">#REF!</definedName>
    <definedName name="_056" localSheetId="2">#REF!</definedName>
    <definedName name="_056">#REF!</definedName>
    <definedName name="_057" localSheetId="2">#REF!</definedName>
    <definedName name="_057">#REF!</definedName>
    <definedName name="_058" localSheetId="2">#REF!</definedName>
    <definedName name="_058">#REF!</definedName>
    <definedName name="_059" localSheetId="2">#REF!</definedName>
    <definedName name="_059">#REF!</definedName>
    <definedName name="_060" localSheetId="2">#REF!</definedName>
    <definedName name="_060">#REF!</definedName>
    <definedName name="_061" localSheetId="2">#REF!</definedName>
    <definedName name="_061">#REF!</definedName>
    <definedName name="_062" localSheetId="2">#REF!</definedName>
    <definedName name="_062">#REF!</definedName>
    <definedName name="_063" localSheetId="2">#REF!</definedName>
    <definedName name="_063">#REF!</definedName>
    <definedName name="_064" localSheetId="2">#REF!</definedName>
    <definedName name="_064">#REF!</definedName>
    <definedName name="_065" localSheetId="2">#REF!</definedName>
    <definedName name="_065">#REF!</definedName>
    <definedName name="_1_0ITEM" localSheetId="2">[2]發包檔!#REF!</definedName>
    <definedName name="_1_2水泥砂漿" localSheetId="2">#REF!</definedName>
    <definedName name="_1_2水泥砂漿">#REF!</definedName>
    <definedName name="_1_3_水泥砂漿">[11]資料庫!$L$28</definedName>
    <definedName name="_1_3水泥粉光">[11]資料庫!$L$13</definedName>
    <definedName name="_10_0K_D">[12]資料庫!#REF!</definedName>
    <definedName name="_10CM﹠PVC洩夭管" localSheetId="2">#REF!</definedName>
    <definedName name="_10CM﹠PVC洩夭管">#REF!</definedName>
    <definedName name="_10CM促ＡＣ詳面" localSheetId="2">#REF!</definedName>
    <definedName name="_10CM促ＡＣ詳面">#REF!</definedName>
    <definedName name="_11_0K_D">[12]資料庫!#REF!</definedName>
    <definedName name="_11_0人孔" localSheetId="2">[2]發包檔!#REF!</definedName>
    <definedName name="_12_0人孔">[2]發包檔!#REF!</definedName>
    <definedName name="_13_0人孔">[2]發包檔!#REF!</definedName>
    <definedName name="_13_0推管" localSheetId="2">[2]發包檔!#REF!</definedName>
    <definedName name="_14_0推管">[2]發包檔!#REF!</definedName>
    <definedName name="_140_KG_CM湜鈷拌" localSheetId="2">#REF!</definedName>
    <definedName name="_140_KG_CM湜鈷拌">#REF!</definedName>
    <definedName name="_15_0推管">[2]發包檔!#REF!</definedName>
    <definedName name="_15_0場鑄" localSheetId="2">[2]發包檔!#REF!</definedName>
    <definedName name="_16_0場鑄">[2]發包檔!#REF!</definedName>
    <definedName name="_17_0場鑄">[2]發包檔!#REF!</definedName>
    <definedName name="_17_0預鑄" localSheetId="2">[2]發包檔!#REF!</definedName>
    <definedName name="_175_KG_CM湜鈷拌" localSheetId="2">#REF!</definedName>
    <definedName name="_175_KG_CM湜鈷拌">#REF!</definedName>
    <definedName name="_18_0預鑄">[2]發包檔!#REF!</definedName>
    <definedName name="_19_0預鑄">[2]發包檔!#REF!</definedName>
    <definedName name="_19_0管路" localSheetId="2">[2]發包檔!#REF!</definedName>
    <definedName name="_1B澴封了" localSheetId="2">#REF!</definedName>
    <definedName name="_1B澴封了">#REF!</definedName>
    <definedName name="_1S1_" localSheetId="2">#REF!</definedName>
    <definedName name="_1S1_" localSheetId="5">#REF!</definedName>
    <definedName name="_1S1_">#REF!</definedName>
    <definedName name="_2_0ITEM">[2]發包檔!#REF!</definedName>
    <definedName name="_20_0管路">[2]發包檔!#REF!</definedName>
    <definedName name="_21_0管路">[2]發包檔!#REF!</definedName>
    <definedName name="_210_KG_CM湜鈷拌" localSheetId="2">#REF!</definedName>
    <definedName name="_210_KG_CM湜鈷拌">#REF!</definedName>
    <definedName name="_21D1_" localSheetId="2">[13]預算書10!#REF!</definedName>
    <definedName name="_22D1_">[13]預算書10!#REF!</definedName>
    <definedName name="_23D1_">[13]預算書10!#REF!</definedName>
    <definedName name="_23S1_" localSheetId="2">#REF!</definedName>
    <definedName name="_24S1_">#REF!</definedName>
    <definedName name="_25S1_">#REF!</definedName>
    <definedName name="_25S2_" localSheetId="2">#REF!</definedName>
    <definedName name="_26S2_">#REF!</definedName>
    <definedName name="_27S2_">#REF!</definedName>
    <definedName name="_27S3_" localSheetId="2">#REF!</definedName>
    <definedName name="_28S3_">#REF!</definedName>
    <definedName name="_29S3_">#REF!</definedName>
    <definedName name="_2S2_" localSheetId="2">#REF!</definedName>
    <definedName name="_2S2_" localSheetId="5">#REF!</definedName>
    <definedName name="_2S2_">#REF!</definedName>
    <definedName name="_3_0ITEM_P" localSheetId="2">[2]發包檔!#REF!</definedName>
    <definedName name="_3S3_" localSheetId="2">#REF!</definedName>
    <definedName name="_3S3_" localSheetId="5">#REF!</definedName>
    <definedName name="_3S3_">#REF!</definedName>
    <definedName name="_4_0ITEM_P">[2]發包檔!#REF!</definedName>
    <definedName name="_5_?" localSheetId="2">#REF!</definedName>
    <definedName name="_5CM﹠PVC洩夭管" localSheetId="2">#REF!</definedName>
    <definedName name="_5CM﹠PVC洩夭管">#REF!</definedName>
    <definedName name="_5CM促ＡＣ面嘻" localSheetId="2">#REF!</definedName>
    <definedName name="_5CM促ＡＣ面嘻">#REF!</definedName>
    <definedName name="_5CM促ＡＣ詳面刨" localSheetId="2">#REF!</definedName>
    <definedName name="_5CM促ＡＣ詳面刨">#REF!</definedName>
    <definedName name="_6_?">#REF!</definedName>
    <definedName name="_7_0_S" localSheetId="2" hidden="1">'[14]單價分析表(1-11)'!#REF!</definedName>
    <definedName name="_8_0_S" hidden="1">'[14]單價分析表(1-11)'!#REF!</definedName>
    <definedName name="_8CM﹠反矢導標_" localSheetId="2">#REF!</definedName>
    <definedName name="_8CM﹠反矢導標_">#REF!</definedName>
    <definedName name="_9_0_S" hidden="1">'[14]單價分析表(1-11)'!#REF!</definedName>
    <definedName name="_9_0K_D" localSheetId="2">[12]資料庫!#REF!</definedName>
    <definedName name="_AAA1">[3]建築分析!$G$14</definedName>
    <definedName name="_AAA10">[3]建築分析!$G$157</definedName>
    <definedName name="_AAA11">[3]建築分析!$G$171</definedName>
    <definedName name="_AAA12">[3]建築分析!$G$184</definedName>
    <definedName name="_AAA13">[3]建築分析!$G$192</definedName>
    <definedName name="_AAA14" localSheetId="2">[3]建築分析!#REF!</definedName>
    <definedName name="_AAA14">[3]建築分析!#REF!</definedName>
    <definedName name="_AAA15" localSheetId="2">[3]建築分析!#REF!</definedName>
    <definedName name="_AAA15">[3]建築分析!#REF!</definedName>
    <definedName name="_AAA16" localSheetId="2">[3]建築分析!#REF!</definedName>
    <definedName name="_AAA16">[3]建築分析!#REF!</definedName>
    <definedName name="_AAA17" localSheetId="2">[3]建築分析!#REF!</definedName>
    <definedName name="_AAA17">[3]建築分析!#REF!</definedName>
    <definedName name="_AAA18" localSheetId="2">[3]建築分析!#REF!</definedName>
    <definedName name="_AAA18">[3]建築分析!#REF!</definedName>
    <definedName name="_AAA19" localSheetId="2">[3]建築分析!#REF!</definedName>
    <definedName name="_AAA19">[3]建築分析!#REF!</definedName>
    <definedName name="_AAA2">[3]建築分析!$G$22</definedName>
    <definedName name="_AAA20" localSheetId="2">[3]建築分析!#REF!</definedName>
    <definedName name="_AAA20">[3]建築分析!#REF!</definedName>
    <definedName name="_AAA21" localSheetId="2">[3]建築分析!#REF!</definedName>
    <definedName name="_AAA21">[3]建築分析!#REF!</definedName>
    <definedName name="_AAA22" localSheetId="2">[3]建築分析!#REF!</definedName>
    <definedName name="_AAA22">[3]建築分析!#REF!</definedName>
    <definedName name="_AAA23" localSheetId="2">[3]建築分析!#REF!</definedName>
    <definedName name="_AAA23">[3]建築分析!#REF!</definedName>
    <definedName name="_AAA3" localSheetId="2">[4]建築分析!#REF!</definedName>
    <definedName name="_AAA3">[4]建築分析!#REF!</definedName>
    <definedName name="_AAA4">[3]建築分析!$G$42</definedName>
    <definedName name="_AAA5">[3]建築分析!$G$59</definedName>
    <definedName name="_AAA6">[3]建築分析!$G$76</definedName>
    <definedName name="_AAA7" localSheetId="2">[3]建築分析!#REF!</definedName>
    <definedName name="_AAA7">[3]建築分析!#REF!</definedName>
    <definedName name="_AAA9">[3]建築分析!$G$139</definedName>
    <definedName name="_adj1">#REF!</definedName>
    <definedName name="_adj10">#REF!</definedName>
    <definedName name="_adj11">#REF!</definedName>
    <definedName name="_adj12">#REF!</definedName>
    <definedName name="_adj13">#REF!</definedName>
    <definedName name="_adj14">#REF!</definedName>
    <definedName name="_adj15">#REF!</definedName>
    <definedName name="_adj16">#REF!</definedName>
    <definedName name="_adj17">#REF!</definedName>
    <definedName name="_adj18">#REF!</definedName>
    <definedName name="_adj19">#REF!</definedName>
    <definedName name="_adj2">#REF!</definedName>
    <definedName name="_adj20">#REF!</definedName>
    <definedName name="_adj21">#REF!</definedName>
    <definedName name="_adj22" localSheetId="2">[5]main!#REF!</definedName>
    <definedName name="_adj22">[5]main!#REF!</definedName>
    <definedName name="_adj3">#REF!</definedName>
    <definedName name="_adj38">[6]項目分析!$G$814</definedName>
    <definedName name="_adj4">#REF!</definedName>
    <definedName name="_adj5">#REF!</definedName>
    <definedName name="_adj6">#REF!</definedName>
    <definedName name="_adj7">#REF!</definedName>
    <definedName name="_adj8">#REF!</definedName>
    <definedName name="_adj9">#REF!</definedName>
    <definedName name="_BBB1" localSheetId="2">#REF!</definedName>
    <definedName name="_BBB1">#REF!</definedName>
    <definedName name="_BBB2" localSheetId="2">#REF!</definedName>
    <definedName name="_BBB2">#REF!</definedName>
    <definedName name="_BBB3" localSheetId="2">#REF!</definedName>
    <definedName name="_BBB3">#REF!</definedName>
    <definedName name="_BBB4" localSheetId="2">#REF!</definedName>
    <definedName name="_BBB4">#REF!</definedName>
    <definedName name="_BBB5" localSheetId="2">#REF!</definedName>
    <definedName name="_BBB5">#REF!</definedName>
    <definedName name="_D__D__BRANCH_\" localSheetId="2">#REF!</definedName>
    <definedName name="_D__D__BRANCH_\">#REF!</definedName>
    <definedName name="_ddb1" localSheetId="2">#REF!</definedName>
    <definedName name="_ddb1">#REF!</definedName>
    <definedName name="_ddb2" localSheetId="2">#REF!</definedName>
    <definedName name="_ddb2">#REF!</definedName>
    <definedName name="_ddb3" localSheetId="2">#REF!</definedName>
    <definedName name="_ddb3">#REF!</definedName>
    <definedName name="_ddb4" localSheetId="2">#REF!</definedName>
    <definedName name="_ddb4">#REF!</definedName>
    <definedName name="_ddb5" localSheetId="2">#REF!</definedName>
    <definedName name="_ddb5">#REF!</definedName>
    <definedName name="_ddC1" localSheetId="2">#REF!</definedName>
    <definedName name="_ddC1">#REF!</definedName>
    <definedName name="_ddC2" localSheetId="2">#REF!</definedName>
    <definedName name="_ddC2">#REF!</definedName>
    <definedName name="_ddd1" localSheetId="2">#REF!</definedName>
    <definedName name="_ddd1">#REF!</definedName>
    <definedName name="_ddd2" localSheetId="2">#REF!</definedName>
    <definedName name="_ddd2">#REF!</definedName>
    <definedName name="_ddd3" localSheetId="2">#REF!</definedName>
    <definedName name="_ddd3">#REF!</definedName>
    <definedName name="_ddH1" localSheetId="2">#REF!</definedName>
    <definedName name="_ddH1">#REF!</definedName>
    <definedName name="_ddH2" localSheetId="2">#REF!</definedName>
    <definedName name="_ddH2">#REF!</definedName>
    <definedName name="_ddr1" localSheetId="2">#REF!</definedName>
    <definedName name="_ddr1">#REF!</definedName>
    <definedName name="_ddr2" localSheetId="2">#REF!</definedName>
    <definedName name="_ddr2">#REF!</definedName>
    <definedName name="_Fill" localSheetId="2" hidden="1">#REF!</definedName>
    <definedName name="_Fill" hidden="1">#REF!</definedName>
    <definedName name="_xlnm._FilterDatabase" localSheetId="5" hidden="1">單價分析!#REF!</definedName>
    <definedName name="_GETLABEL__請褫" localSheetId="2">#REF!</definedName>
    <definedName name="_GETLABEL__請褫">#REF!</definedName>
    <definedName name="_IF__ISERR_NAME" localSheetId="2">#REF!</definedName>
    <definedName name="_IF__ISERR_NAME">#REF!</definedName>
    <definedName name="_IF_ANS__0___QU" localSheetId="2">#REF!</definedName>
    <definedName name="_IF_ANS__0___QU">#REF!</definedName>
    <definedName name="_kdj1" localSheetId="2">#REF!</definedName>
    <definedName name="_kdj1">#REF!</definedName>
    <definedName name="_kdj11" localSheetId="2">'[7]項目分析(備用)'!#REF!</definedName>
    <definedName name="_kdj11">'[7]項目分析(備用)'!#REF!</definedName>
    <definedName name="_kdj2" localSheetId="2">#REF!</definedName>
    <definedName name="_kdj2">#REF!</definedName>
    <definedName name="_kdj3" localSheetId="2">#REF!</definedName>
    <definedName name="_kdj3">#REF!</definedName>
    <definedName name="_kdj4" localSheetId="2">#REF!</definedName>
    <definedName name="_kdj4">#REF!</definedName>
    <definedName name="_kdj5" localSheetId="2">'[7]項目分析(備用)'!#REF!</definedName>
    <definedName name="_kdj5">'[7]項目分析(備用)'!#REF!</definedName>
    <definedName name="_kdj6" localSheetId="2">[7]項目分析!#REF!</definedName>
    <definedName name="_kdj6">[7]項目分析!#REF!</definedName>
    <definedName name="_kdj7" localSheetId="2">#REF!</definedName>
    <definedName name="_kdj7">#REF!</definedName>
    <definedName name="_kdj8" localSheetId="2">#REF!</definedName>
    <definedName name="_kdj8">#REF!</definedName>
    <definedName name="_kdj9" localSheetId="2">#REF!</definedName>
    <definedName name="_kdj9">#REF!</definedName>
    <definedName name="_Key1" localSheetId="2" hidden="1">'[15]單價分析表(1-11)'!#REF!</definedName>
    <definedName name="_Key1" hidden="1">'[15]單價分析表(1-11)'!#REF!</definedName>
    <definedName name="_key2" localSheetId="2" hidden="1">'[8]單價分析表(1-11)'!#REF!</definedName>
    <definedName name="_key2" hidden="1">'[8]單價分析表(1-11)'!#REF!</definedName>
    <definedName name="_lay2">#REF!</definedName>
    <definedName name="_lay3">#REF!</definedName>
    <definedName name="_LET_NAME__VLOO" localSheetId="2">#REF!</definedName>
    <definedName name="_LET_NAME__VLOO">#REF!</definedName>
    <definedName name="_MID2" localSheetId="2">[16]Sheet1!#REF!</definedName>
    <definedName name="_MID2" localSheetId="5">[17]Sheet1!#REF!</definedName>
    <definedName name="_MID2">[18]Sheet1!#REF!</definedName>
    <definedName name="_MID3" localSheetId="2">[16]Sheet1!#REF!</definedName>
    <definedName name="_MID3" localSheetId="5">[17]Sheet1!#REF!</definedName>
    <definedName name="_MID3">[18]Sheet1!#REF!</definedName>
    <definedName name="_Order1" hidden="1">255</definedName>
    <definedName name="_pc2000">#REF!</definedName>
    <definedName name="_pc2500">#REF!</definedName>
    <definedName name="_pc3000">#REF!</definedName>
    <definedName name="_PR1" localSheetId="2">#REF!</definedName>
    <definedName name="_PR1">#REF!</definedName>
    <definedName name="_Regression_Int" hidden="1">1</definedName>
    <definedName name="_Regression_Out" localSheetId="2" hidden="1">#REF!</definedName>
    <definedName name="_Regression_Out" hidden="1">#REF!</definedName>
    <definedName name="_Regression_X" localSheetId="2" hidden="1">#REF!</definedName>
    <definedName name="_Regression_X" hidden="1">#REF!</definedName>
    <definedName name="_Regression_Y" localSheetId="2" hidden="1">#REF!</definedName>
    <definedName name="_Regression_Y" hidden="1">#REF!</definedName>
    <definedName name="_RVNAME__" localSheetId="2">#REF!</definedName>
    <definedName name="_RVNAME__">#REF!</definedName>
    <definedName name="_Sort" localSheetId="2" hidden="1">'[15]單價分析表(1-11)'!#REF!</definedName>
    <definedName name="_Sort" hidden="1">'[15]單價分析表(1-11)'!#REF!</definedName>
    <definedName name="_SW01" localSheetId="2">[16]Sheet1!#REF!</definedName>
    <definedName name="_SW01" localSheetId="5">[17]Sheet1!#REF!</definedName>
    <definedName name="_SW01">[18]Sheet1!#REF!</definedName>
    <definedName name="_SW02" localSheetId="2">[16]Sheet1!#REF!</definedName>
    <definedName name="_SW02" localSheetId="5">[17]Sheet1!#REF!</definedName>
    <definedName name="_SW02">[18]Sheet1!#REF!</definedName>
    <definedName name="_Table1_In1" localSheetId="2" hidden="1">#REF!</definedName>
    <definedName name="_Table1_In1" hidden="1">#REF!</definedName>
    <definedName name="_Table1_Out" localSheetId="2" hidden="1">#REF!</definedName>
    <definedName name="_Table1_Out" hidden="1">#REF!</definedName>
    <definedName name="_tdj1" localSheetId="2">[10]土木!#REF!</definedName>
    <definedName name="_tdj1">[10]土木!#REF!</definedName>
    <definedName name="_tdj10" localSheetId="2">[10]土木!#REF!</definedName>
    <definedName name="_tdj10">[10]土木!#REF!</definedName>
    <definedName name="_tdj11" localSheetId="2">[10]土木!#REF!</definedName>
    <definedName name="_tdj11">[10]土木!#REF!</definedName>
    <definedName name="_tdj12" localSheetId="2">[10]土木!#REF!</definedName>
    <definedName name="_tdj12">[10]土木!#REF!</definedName>
    <definedName name="_tdj13" localSheetId="2">[10]土木!#REF!</definedName>
    <definedName name="_tdj13">[10]土木!#REF!</definedName>
    <definedName name="_tdj14" localSheetId="2">[10]土木!#REF!</definedName>
    <definedName name="_tdj14">[10]土木!#REF!</definedName>
    <definedName name="_tdj15" localSheetId="2">[10]土木!#REF!</definedName>
    <definedName name="_tdj15">[10]土木!#REF!</definedName>
    <definedName name="_tdj16" localSheetId="2">[10]土木!#REF!</definedName>
    <definedName name="_tdj16">[10]土木!#REF!</definedName>
    <definedName name="_tdj17" localSheetId="2">[10]土木!#REF!</definedName>
    <definedName name="_tdj17">[10]土木!#REF!</definedName>
    <definedName name="_tdj18" localSheetId="2">[10]土木!#REF!</definedName>
    <definedName name="_tdj18">[10]土木!#REF!</definedName>
    <definedName name="_tdj19" localSheetId="2">[10]土木!#REF!</definedName>
    <definedName name="_tdj19">[10]土木!#REF!</definedName>
    <definedName name="_tdj2" localSheetId="2">[10]土木!#REF!</definedName>
    <definedName name="_tdj2">[10]土木!#REF!</definedName>
    <definedName name="_tdj20" localSheetId="2">[10]土木!#REF!</definedName>
    <definedName name="_tdj20">[10]土木!#REF!</definedName>
    <definedName name="_tdj21" localSheetId="2">[10]土木!#REF!</definedName>
    <definedName name="_tdj21">[10]土木!#REF!</definedName>
    <definedName name="_tdj22" localSheetId="2">[3]土地改良物!#REF!</definedName>
    <definedName name="_tdj22">[3]土地改良物!#REF!</definedName>
    <definedName name="_tdj23" localSheetId="2">[10]土木!#REF!</definedName>
    <definedName name="_tdj23">[10]土木!#REF!</definedName>
    <definedName name="_tdj24" localSheetId="2">[3]土地改良物!#REF!</definedName>
    <definedName name="_tdj24">[3]土地改良物!#REF!</definedName>
    <definedName name="_tdj25" localSheetId="2">[3]土地改良物!#REF!</definedName>
    <definedName name="_tdj25">[3]土地改良物!#REF!</definedName>
    <definedName name="_tdj26" localSheetId="2">[10]土木!#REF!</definedName>
    <definedName name="_tdj26">[10]土木!#REF!</definedName>
    <definedName name="_tdj27" localSheetId="2">[10]土木!#REF!</definedName>
    <definedName name="_tdj27">[10]土木!#REF!</definedName>
    <definedName name="_tdj28" localSheetId="2">[3]土地改良物!#REF!</definedName>
    <definedName name="_tdj28">[3]土地改良物!#REF!</definedName>
    <definedName name="_tdj29" localSheetId="2">[3]土地改良物!#REF!</definedName>
    <definedName name="_tdj29">[3]土地改良物!#REF!</definedName>
    <definedName name="_tdj3" localSheetId="2">[10]土木!#REF!</definedName>
    <definedName name="_tdj3">[10]土木!#REF!</definedName>
    <definedName name="_tdj30" localSheetId="2">[3]土地改良物!#REF!</definedName>
    <definedName name="_tdj30">[3]土地改良物!#REF!</definedName>
    <definedName name="_tdj31" localSheetId="2">[3]土地改良物!#REF!</definedName>
    <definedName name="_tdj31">[3]土地改良物!#REF!</definedName>
    <definedName name="_tdj32" localSheetId="2">[3]土地改良物!#REF!</definedName>
    <definedName name="_tdj32">[3]土地改良物!#REF!</definedName>
    <definedName name="_tdj33" localSheetId="2">[3]土地改良物!#REF!</definedName>
    <definedName name="_tdj33">[3]土地改良物!#REF!</definedName>
    <definedName name="_tdj34" localSheetId="2">[3]土地改良物!#REF!</definedName>
    <definedName name="_tdj34">[3]土地改良物!#REF!</definedName>
    <definedName name="_tdj35" localSheetId="2">[3]土地改良物!#REF!</definedName>
    <definedName name="_tdj35">[3]土地改良物!#REF!</definedName>
    <definedName name="_tdj36" localSheetId="2">[3]土地改良物!#REF!</definedName>
    <definedName name="_tdj36">[3]土地改良物!#REF!</definedName>
    <definedName name="_tdj4">[10]土木!$G$23</definedName>
    <definedName name="_tdj5">[10]土木!$G$39</definedName>
    <definedName name="_tdj6">[10]土木!$G$55</definedName>
    <definedName name="_tdj7">[10]土木!$G$81</definedName>
    <definedName name="_tdj8">[10]土木!$G$95</definedName>
    <definedName name="_tdj9" localSheetId="2">[10]土木!#REF!</definedName>
    <definedName name="_tdj9">[10]土木!#REF!</definedName>
    <definedName name="A">#REF!</definedName>
    <definedName name="A1_">#N/A</definedName>
    <definedName name="A100." localSheetId="2">[19]鳳農土!#REF!</definedName>
    <definedName name="A100.">[19]鳳農土!#REF!</definedName>
    <definedName name="AAA">'[20]結算明細表 (2)'!$B$1:$M$26</definedName>
    <definedName name="AAB">#REF!</definedName>
    <definedName name="AAC">#REF!</definedName>
    <definedName name="abut" localSheetId="2">#REF!</definedName>
    <definedName name="abut">#REF!</definedName>
    <definedName name="add">#REF!</definedName>
    <definedName name="AN" localSheetId="2">[13]預算書10!#REF!</definedName>
    <definedName name="AN">[13]預算書10!#REF!</definedName>
    <definedName name="ANS" localSheetId="2">#REF!</definedName>
    <definedName name="ANS">#REF!</definedName>
    <definedName name="AP" localSheetId="2">#REF!</definedName>
    <definedName name="AP">#REF!</definedName>
    <definedName name="B" localSheetId="2">[21]預算書10!#REF!</definedName>
    <definedName name="B">[21]預算書10!#REF!</definedName>
    <definedName name="BASE" localSheetId="2">[16]Sheet1!#REF!</definedName>
    <definedName name="BASE" localSheetId="5">[17]Sheet1!#REF!</definedName>
    <definedName name="BASE">[9]Sheet1!#REF!</definedName>
    <definedName name="BASEUNIT" localSheetId="2">[16]Sheet1!#REF!</definedName>
    <definedName name="BASEUNIT" localSheetId="5">[17]Sheet1!#REF!</definedName>
    <definedName name="BASEUNIT">[9]Sheet1!#REF!</definedName>
    <definedName name="BBBB" localSheetId="2">[21]預算書10!#REF!</definedName>
    <definedName name="BBBB">[21]預算書10!#REF!</definedName>
    <definedName name="beginning" localSheetId="2">#REF!</definedName>
    <definedName name="beginning">#REF!</definedName>
    <definedName name="BN" localSheetId="2">[13]預算書10!#REF!</definedName>
    <definedName name="BN">[13]預算書10!#REF!</definedName>
    <definedName name="ca" localSheetId="2">#REF!</definedName>
    <definedName name="ca">#REF!</definedName>
    <definedName name="cb" localSheetId="2">#REF!</definedName>
    <definedName name="cb">#REF!</definedName>
    <definedName name="cc" localSheetId="2">#REF!</definedName>
    <definedName name="cc">#REF!</definedName>
    <definedName name="CCC" localSheetId="2">[21]預算書10!#REF!</definedName>
    <definedName name="CCC">[21]預算書10!#REF!</definedName>
    <definedName name="cd" localSheetId="2">#REF!</definedName>
    <definedName name="cd">#REF!</definedName>
    <definedName name="ce" localSheetId="2">#REF!</definedName>
    <definedName name="ce">#REF!</definedName>
    <definedName name="cf" localSheetId="2">#REF!</definedName>
    <definedName name="cf">#REF!</definedName>
    <definedName name="ChannelSection" localSheetId="2">[16]!ChannelSection</definedName>
    <definedName name="ChannelSection" localSheetId="5">[17]!ChannelSection</definedName>
    <definedName name="ChannelSection">[9]!ChannelSection</definedName>
    <definedName name="code">#REF!</definedName>
    <definedName name="CONC">#REF!</definedName>
    <definedName name="conc140">[10]單價表!$D$14</definedName>
    <definedName name="conc175">[10]單價表!$D$13</definedName>
    <definedName name="conc210">[10]單價表!$D$12</definedName>
    <definedName name="conc245">[10]單價表!$D$11</definedName>
    <definedName name="conc280">[10]單價表!$D$10</definedName>
    <definedName name="CriticalDepth" localSheetId="2">[16]!CriticalDepth</definedName>
    <definedName name="CriticalDepth" localSheetId="5">[17]!CriticalDepth</definedName>
    <definedName name="CriticalDepth">[9]!CriticalDepth</definedName>
    <definedName name="CriticalSlope" localSheetId="2">[16]!CriticalSlope</definedName>
    <definedName name="CriticalSlope" localSheetId="5">[17]!CriticalSlope</definedName>
    <definedName name="CriticalSlope">[9]!CriticalSlope</definedName>
    <definedName name="D" localSheetId="2">#REF!</definedName>
    <definedName name="D">#REF!</definedName>
    <definedName name="D_1000MM﹠膠勘" localSheetId="2">#REF!</definedName>
    <definedName name="D_1000MM﹠膠勘">#REF!</definedName>
    <definedName name="D_1200MM﹠膠勘" localSheetId="2">#REF!</definedName>
    <definedName name="D_1200MM﹠膠勘">#REF!</definedName>
    <definedName name="D_20CM﹠PVC_O管" localSheetId="2">#REF!</definedName>
    <definedName name="D_20CM﹠PVC_O管">#REF!</definedName>
    <definedName name="D_300MM﹠膠勘接" localSheetId="2">#REF!</definedName>
    <definedName name="D_300MM﹠膠勘接">#REF!</definedName>
    <definedName name="D_400MM﹠膠勘接" localSheetId="2">#REF!</definedName>
    <definedName name="D_400MM﹠膠勘接">#REF!</definedName>
    <definedName name="D_500MM﹠膠勘接" localSheetId="2">#REF!</definedName>
    <definedName name="D_500MM﹠膠勘接">#REF!</definedName>
    <definedName name="D_600MM﹠膠勘接" localSheetId="2">#REF!</definedName>
    <definedName name="D_600MM﹠膠勘接">#REF!</definedName>
    <definedName name="D_700MM﹠膠勘接" localSheetId="2">#REF!</definedName>
    <definedName name="D_700MM﹠膠勘接">#REF!</definedName>
    <definedName name="D_800MM﹠膠勘接" localSheetId="2">#REF!</definedName>
    <definedName name="D_800MM﹠膠勘接">#REF!</definedName>
    <definedName name="D_900MM﹠膠勘接" localSheetId="2">#REF!</definedName>
    <definedName name="D_900MM﹠膠勘接">#REF!</definedName>
    <definedName name="DA" localSheetId="2">#REF!</definedName>
    <definedName name="DA">#REF!</definedName>
    <definedName name="_xlnm.Database" localSheetId="2">[22]單價25S!#REF!</definedName>
    <definedName name="_xlnm.Database">[22]單價25S!#REF!</definedName>
    <definedName name="DB" localSheetId="2">#REF!</definedName>
    <definedName name="DB">#REF!</definedName>
    <definedName name="DC" localSheetId="2">#REF!</definedName>
    <definedName name="DC">#REF!</definedName>
    <definedName name="DD" localSheetId="2">#REF!</definedName>
    <definedName name="DD">#REF!</definedName>
    <definedName name="dd_Q" localSheetId="2">#REF!</definedName>
    <definedName name="dd_Q">#REF!</definedName>
    <definedName name="ddB" localSheetId="2">#REF!</definedName>
    <definedName name="ddB">#REF!</definedName>
    <definedName name="ddd" localSheetId="2">#REF!</definedName>
    <definedName name="ddd">#REF!</definedName>
    <definedName name="ddd_" localSheetId="2">#REF!</definedName>
    <definedName name="ddd_">#REF!</definedName>
    <definedName name="dddfc" localSheetId="2">#REF!</definedName>
    <definedName name="dddfc">#REF!</definedName>
    <definedName name="dde" localSheetId="2">#REF!</definedName>
    <definedName name="dde">#REF!</definedName>
    <definedName name="dde_" localSheetId="2">#REF!</definedName>
    <definedName name="dde_">#REF!</definedName>
    <definedName name="ddFc" localSheetId="2">#REF!</definedName>
    <definedName name="ddFc">#REF!</definedName>
    <definedName name="ddfs" localSheetId="2">#REF!</definedName>
    <definedName name="ddfs">#REF!</definedName>
    <definedName name="ddfy" localSheetId="2">#REF!</definedName>
    <definedName name="ddfy">#REF!</definedName>
    <definedName name="ddhe" localSheetId="2">#REF!</definedName>
    <definedName name="ddhe">#REF!</definedName>
    <definedName name="ddKa" localSheetId="2">#REF!</definedName>
    <definedName name="ddKa">#REF!</definedName>
    <definedName name="ddKae" localSheetId="2">#REF!</definedName>
    <definedName name="ddKae">#REF!</definedName>
    <definedName name="ddKh" localSheetId="2">#REF!</definedName>
    <definedName name="ddKh">#REF!</definedName>
    <definedName name="ddKp" localSheetId="2">#REF!</definedName>
    <definedName name="ddKp">#REF!</definedName>
    <definedName name="ddKv" localSheetId="2">#REF!</definedName>
    <definedName name="ddKv">#REF!</definedName>
    <definedName name="ddn" localSheetId="2">#REF!</definedName>
    <definedName name="ddn">#REF!</definedName>
    <definedName name="ddPa" localSheetId="2">#REF!</definedName>
    <definedName name="ddPa">#REF!</definedName>
    <definedName name="ddPae" localSheetId="2">#REF!</definedName>
    <definedName name="ddPae">#REF!</definedName>
    <definedName name="ddPaeh" localSheetId="2">#REF!</definedName>
    <definedName name="ddPaeh">#REF!</definedName>
    <definedName name="ddPaev" localSheetId="2">#REF!</definedName>
    <definedName name="ddPaev">#REF!</definedName>
    <definedName name="ddPp" localSheetId="2">#REF!</definedName>
    <definedName name="ddPp">#REF!</definedName>
    <definedName name="ddq" localSheetId="2">#REF!</definedName>
    <definedName name="ddq">#REF!</definedName>
    <definedName name="ddqmax" localSheetId="2">#REF!</definedName>
    <definedName name="ddqmax">#REF!</definedName>
    <definedName name="ddqmax_" localSheetId="2">#REF!</definedName>
    <definedName name="ddqmax_">#REF!</definedName>
    <definedName name="ddqmin" localSheetId="2">#REF!</definedName>
    <definedName name="ddqmin">#REF!</definedName>
    <definedName name="ddqmin_" localSheetId="2">#REF!</definedName>
    <definedName name="ddqmin_">#REF!</definedName>
    <definedName name="ddrc" localSheetId="2">#REF!</definedName>
    <definedName name="ddrc">#REF!</definedName>
    <definedName name="ddVc" localSheetId="2">#REF!</definedName>
    <definedName name="ddVc">#REF!</definedName>
    <definedName name="ddα" localSheetId="2">#REF!</definedName>
    <definedName name="ddα">#REF!</definedName>
    <definedName name="ddβ" localSheetId="2">#REF!</definedName>
    <definedName name="ddβ">#REF!</definedName>
    <definedName name="ddδ" localSheetId="2">#REF!</definedName>
    <definedName name="ddδ">#REF!</definedName>
    <definedName name="ddθ" localSheetId="2">#REF!</definedName>
    <definedName name="ddθ">#REF!</definedName>
    <definedName name="ddθ_" localSheetId="2">#REF!</definedName>
    <definedName name="ddθ_">#REF!</definedName>
    <definedName name="ddθ__" localSheetId="2">#REF!</definedName>
    <definedName name="ddθ__">#REF!</definedName>
    <definedName name="ddψ1" localSheetId="2">#REF!</definedName>
    <definedName name="ddψ1">#REF!</definedName>
    <definedName name="ddψ2" localSheetId="2">#REF!</definedName>
    <definedName name="ddψ2">#REF!</definedName>
    <definedName name="DE" localSheetId="2">#REF!</definedName>
    <definedName name="DE">#REF!</definedName>
    <definedName name="DF" localSheetId="2">#REF!</definedName>
    <definedName name="DF">#REF!</definedName>
    <definedName name="DG" localSheetId="2">#REF!</definedName>
    <definedName name="DG">#REF!</definedName>
    <definedName name="Discharge" localSheetId="2">[16]!Discharge</definedName>
    <definedName name="Discharge" localSheetId="5">[17]!Discharge</definedName>
    <definedName name="Discharge">[9]!Discharge</definedName>
    <definedName name="DW" localSheetId="2">[23]塔基式項表!#REF!</definedName>
    <definedName name="DW">[23]塔基式項表!#REF!</definedName>
    <definedName name="E" localSheetId="2">#REF!</definedName>
    <definedName name="E">#REF!</definedName>
    <definedName name="ea" localSheetId="2">#REF!</definedName>
    <definedName name="ea">#REF!</definedName>
    <definedName name="EB" localSheetId="2">#REF!</definedName>
    <definedName name="EB">#REF!</definedName>
    <definedName name="EC" localSheetId="2">#REF!</definedName>
    <definedName name="EC">#REF!</definedName>
    <definedName name="ed" localSheetId="2">#REF!</definedName>
    <definedName name="ed">#REF!</definedName>
    <definedName name="ee" localSheetId="2">#REF!</definedName>
    <definedName name="ee">#REF!</definedName>
    <definedName name="EF" localSheetId="2">#REF!</definedName>
    <definedName name="EF">#REF!</definedName>
    <definedName name="EG" localSheetId="2">#REF!</definedName>
    <definedName name="EG">#REF!</definedName>
    <definedName name="en" localSheetId="2">#REF!</definedName>
    <definedName name="en">#REF!</definedName>
    <definedName name="ep" localSheetId="2">#REF!</definedName>
    <definedName name="ep">#REF!</definedName>
    <definedName name="F" localSheetId="2">#REF!</definedName>
    <definedName name="F">#REF!</definedName>
    <definedName name="FA" localSheetId="2">#REF!</definedName>
    <definedName name="FA">#REF!</definedName>
    <definedName name="FB" localSheetId="2">#REF!</definedName>
    <definedName name="FB">#REF!</definedName>
    <definedName name="FC" localSheetId="2">#REF!</definedName>
    <definedName name="FC">#REF!</definedName>
    <definedName name="fd" localSheetId="2">#REF!</definedName>
    <definedName name="fd">#REF!</definedName>
    <definedName name="FF" localSheetId="2">#REF!</definedName>
    <definedName name="FF">#REF!</definedName>
    <definedName name="FILE">'[24]成本通知單 '!$B$2:$J$23</definedName>
    <definedName name="FlowVelocity" localSheetId="2">[16]!FlowVelocity</definedName>
    <definedName name="FlowVelocity" localSheetId="5">[17]!FlowVelocity</definedName>
    <definedName name="FlowVelocity">[9]!FlowVelocity</definedName>
    <definedName name="FreeBoardCheck" localSheetId="2">[16]!FreeBoardCheck</definedName>
    <definedName name="FreeBoardCheck" localSheetId="5">[17]!FreeBoardCheck</definedName>
    <definedName name="FreeBoardCheck">[9]!FreeBoardCheck</definedName>
    <definedName name="FroudeNumber" localSheetId="2">[16]!FroudeNumber</definedName>
    <definedName name="FroudeNumber" localSheetId="5">[17]!FroudeNumber</definedName>
    <definedName name="FroudeNumber">[9]!FroudeNumber</definedName>
    <definedName name="g" localSheetId="2">{#N/A,#N/A,TRUE,"SDD2水文計算";#N/A,#N/A,TRUE,"SDD2水理計算書"}</definedName>
    <definedName name="g" localSheetId="5">{#N/A,#N/A,TRUE,"SDD2水文計算";#N/A,#N/A,TRUE,"SDD2水理計算書"}</definedName>
    <definedName name="g">{#N/A,#N/A,TRUE,"SDD2水文計算";#N/A,#N/A,TRUE,"SDD2水理計算書"}</definedName>
    <definedName name="G___P_">#N/A</definedName>
    <definedName name="G710a456" localSheetId="2">'[25]分析表 1-1'!#REF!</definedName>
    <definedName name="G710a456">'[25]分析表 1-1'!#REF!</definedName>
    <definedName name="gov" localSheetId="2">#REF!</definedName>
    <definedName name="gov">#REF!</definedName>
    <definedName name="gr10tb4rt" localSheetId="2">#REF!</definedName>
    <definedName name="gr10tb4rt">#REF!</definedName>
    <definedName name="gr6tb4rt" localSheetId="2">#REF!</definedName>
    <definedName name="gr6tb4rt">#REF!</definedName>
    <definedName name="HydraulicDepth" localSheetId="2">[16]!HydraulicDepth</definedName>
    <definedName name="HydraulicDepth" localSheetId="5">[17]!HydraulicDepth</definedName>
    <definedName name="HydraulicDepth">[9]!HydraulicDepth</definedName>
    <definedName name="HydraulicRadius" localSheetId="2">[16]!HydraulicRadius</definedName>
    <definedName name="HydraulicRadius" localSheetId="5">[17]!HydraulicRadius</definedName>
    <definedName name="HydraulicRadius">[9]!HydraulicRadius</definedName>
    <definedName name="item">#REF!</definedName>
    <definedName name="itemcost">#REF!</definedName>
    <definedName name="K25數量計算" localSheetId="2">#REF!</definedName>
    <definedName name="K25數量計算">#REF!</definedName>
    <definedName name="KK" localSheetId="2">[26]預算書10!#REF!</definedName>
    <definedName name="KK">[26]預算書10!#REF!</definedName>
    <definedName name="ky" localSheetId="2">#REF!</definedName>
    <definedName name="ky">#REF!</definedName>
    <definedName name="L" localSheetId="2">[27]預算書10!#REF!</definedName>
    <definedName name="L" localSheetId="5">[28]預算書10!#REF!</definedName>
    <definedName name="L">[29]預算書10!#REF!</definedName>
    <definedName name="LAY">#REF!</definedName>
    <definedName name="LINES" localSheetId="2">[16]Sheet1!#REF!</definedName>
    <definedName name="LINES" localSheetId="5">[17]Sheet1!#REF!</definedName>
    <definedName name="LINES">[9]Sheet1!#REF!</definedName>
    <definedName name="lno">#REF!</definedName>
    <definedName name="mach" localSheetId="2">#REF!</definedName>
    <definedName name="mach">#REF!</definedName>
    <definedName name="MID">#N/A</definedName>
    <definedName name="mm">#REF!</definedName>
    <definedName name="mmz">[30]鋼筋量!$J$4</definedName>
    <definedName name="MW" localSheetId="2">[23]塔基式項表!#REF!</definedName>
    <definedName name="MW">[23]塔基式項表!#REF!</definedName>
    <definedName name="name">[31]預算明細表!$A$3</definedName>
    <definedName name="NO.8分析表" localSheetId="2">#REF!</definedName>
    <definedName name="NO.8分析表">#REF!</definedName>
    <definedName name="NormDepth" localSheetId="2">[16]!NormDepth</definedName>
    <definedName name="NormDepth" localSheetId="5">[17]!NormDepth</definedName>
    <definedName name="NormDepth">[9]!NormDepth</definedName>
    <definedName name="OLE_LINK1" localSheetId="2">封面!$C$3</definedName>
    <definedName name="P">#REF!</definedName>
    <definedName name="P_1" localSheetId="2">#REF!</definedName>
    <definedName name="P_1">#REF!</definedName>
    <definedName name="Paeh" localSheetId="2">#REF!</definedName>
    <definedName name="Paeh">#REF!</definedName>
    <definedName name="pp" localSheetId="2">#REF!</definedName>
    <definedName name="pp">#REF!</definedName>
    <definedName name="_xlnm.Print_Area" localSheetId="2">封面!$A$1:$J$38</definedName>
    <definedName name="_xlnm.Print_Area" localSheetId="5">單價分析!$A$1:$G$26</definedName>
    <definedName name="_xlnm.Print_Area" localSheetId="4">預算詳細表!$A$1:$G$43</definedName>
    <definedName name="_xlnm.Print_Area" localSheetId="3">預算總表!$A$1:$G$21</definedName>
    <definedName name="_xlnm.Print_Area">'[20]結算明細表 (2)'!$B$1:$M$26</definedName>
    <definedName name="PRINT_AREA_MI">'[20]結算明細表 (2)'!$B$1:$L$26</definedName>
    <definedName name="_xlnm.Print_Titles" localSheetId="5">單價分析!$1:$5</definedName>
    <definedName name="_xlnm.Print_Titles" localSheetId="4">預算詳細表!$1:$5</definedName>
    <definedName name="PU管塞10">[10]單價表!$D$75</definedName>
    <definedName name="PU管塞12">[10]單價表!$D$76</definedName>
    <definedName name="PU管塞14">[10]單價表!$D$77</definedName>
    <definedName name="PU管塞3">[10]單價表!$D$71</definedName>
    <definedName name="PU管塞5">[10]單價表!$D$72</definedName>
    <definedName name="PU管塞6">[10]單價表!$D$73</definedName>
    <definedName name="PU管塞8">[10]單價表!$D$74</definedName>
    <definedName name="PVC1.3">[10]單價表!$D$48</definedName>
    <definedName name="PVC1.35">[10]單價表!$D$49</definedName>
    <definedName name="PVC10.11">[10]單價表!$D$65</definedName>
    <definedName name="PVC112.35">[10]單價表!$D$52</definedName>
    <definedName name="PVC112.4">[10]單價表!$D$53</definedName>
    <definedName name="PVC114.3">[10]單價表!$D$50</definedName>
    <definedName name="PVC114.35">[10]單價表!$D$51</definedName>
    <definedName name="PVC12.13">[10]單價表!$D$66</definedName>
    <definedName name="PVC12.2">[10]單價表!$D$43</definedName>
    <definedName name="PVC12.3">[10]單價表!$D$44</definedName>
    <definedName name="PVC12.35">[10]單價表!$D$45</definedName>
    <definedName name="PVC2.35">[10]單價表!$D$54</definedName>
    <definedName name="PVC2.4">[10]單價表!$D$55</definedName>
    <definedName name="PVC2.45">[10]單價表!$D$56</definedName>
    <definedName name="PVC212.45">[10]單價表!$D$57</definedName>
    <definedName name="PVC3.3">[10]單價表!$D$58</definedName>
    <definedName name="PVC3.55">[10]單價表!$D$59</definedName>
    <definedName name="PVC34.2">[10]單價表!$D$46</definedName>
    <definedName name="PVC34.3">[10]單價表!$D$47</definedName>
    <definedName name="PVC38.25">[10]單價表!$D$42</definedName>
    <definedName name="PVC4.7">[10]單價表!$D$60</definedName>
    <definedName name="PVC6.55">[10]單價表!$D$61</definedName>
    <definedName name="PVC6.85">[10]單價表!$D$62</definedName>
    <definedName name="PVC8.7">[10]單價表!$D$63</definedName>
    <definedName name="PVC管2φ×4">[32]資料庫2!$M$44</definedName>
    <definedName name="PW" localSheetId="2">[23]塔基式項表!#REF!</definedName>
    <definedName name="PW">[23]塔基式項表!#REF!</definedName>
    <definedName name="QQ" localSheetId="2">#REF!</definedName>
    <definedName name="QQ">#REF!</definedName>
    <definedName name="rr" localSheetId="2">#REF!</definedName>
    <definedName name="rr">#REF!</definedName>
    <definedName name="sa" localSheetId="2">#REF!</definedName>
    <definedName name="sa">#REF!</definedName>
    <definedName name="sb" localSheetId="2">#REF!</definedName>
    <definedName name="sb">#REF!</definedName>
    <definedName name="sort1" localSheetId="2" hidden="1">'[33]單價分析表(1-11)'!#REF!</definedName>
    <definedName name="sort1" hidden="1">'[33]單價分析表(1-11)'!#REF!</definedName>
    <definedName name="sort2" localSheetId="2" hidden="1">'[8]單價分析表(1-11)'!#REF!</definedName>
    <definedName name="sort2" hidden="1">'[8]單價分析表(1-11)'!#REF!</definedName>
    <definedName name="SpecificEnergy" localSheetId="2">[16]!SpecificEnergy</definedName>
    <definedName name="SpecificEnergy" localSheetId="5">[17]!SpecificEnergy</definedName>
    <definedName name="SpecificEnergy">[9]!SpecificEnergy</definedName>
    <definedName name="ss" localSheetId="2">[34]工程預算書!#REF!</definedName>
    <definedName name="ss">[34]工程預算書!#REF!</definedName>
    <definedName name="StateOfFlow" localSheetId="2">[16]!StateOfFlow</definedName>
    <definedName name="StateOfFlow" localSheetId="5">[17]!StateOfFlow</definedName>
    <definedName name="StateOfFlow">[9]!StateOfFlow</definedName>
    <definedName name="STITL">#REF!</definedName>
    <definedName name="STITL1">#REF!</definedName>
    <definedName name="t01b" localSheetId="2">#REF!</definedName>
    <definedName name="t01b">#REF!</definedName>
    <definedName name="t02b" localSheetId="2">#REF!</definedName>
    <definedName name="t02b">#REF!</definedName>
    <definedName name="t03b" localSheetId="2">#REF!</definedName>
    <definedName name="t03b">#REF!</definedName>
    <definedName name="t04b" localSheetId="2">#REF!</definedName>
    <definedName name="t04b">#REF!</definedName>
    <definedName name="t05b" localSheetId="2">#REF!</definedName>
    <definedName name="t05b">#REF!</definedName>
    <definedName name="t06b" localSheetId="2">#REF!</definedName>
    <definedName name="t06b">#REF!</definedName>
    <definedName name="t07b" localSheetId="2">#REF!</definedName>
    <definedName name="t07b">#REF!</definedName>
    <definedName name="t08b" localSheetId="2">#REF!</definedName>
    <definedName name="t08b">#REF!</definedName>
    <definedName name="t09b" localSheetId="2">#REF!</definedName>
    <definedName name="t09b">#REF!</definedName>
    <definedName name="t10b" localSheetId="2">#REF!</definedName>
    <definedName name="t10b">#REF!</definedName>
    <definedName name="t11b" localSheetId="2">#REF!</definedName>
    <definedName name="t11b">#REF!</definedName>
    <definedName name="t12b" localSheetId="2">#REF!</definedName>
    <definedName name="t12b">#REF!</definedName>
    <definedName name="t13b" localSheetId="2">#REF!</definedName>
    <definedName name="t13b">#REF!</definedName>
    <definedName name="t14b" localSheetId="2">#REF!</definedName>
    <definedName name="t14b">#REF!</definedName>
    <definedName name="t15b" localSheetId="2">#REF!</definedName>
    <definedName name="t15b">#REF!</definedName>
    <definedName name="t16b" localSheetId="2">#REF!</definedName>
    <definedName name="t16b">#REF!</definedName>
    <definedName name="t17b" localSheetId="2">#REF!</definedName>
    <definedName name="t17b">#REF!</definedName>
    <definedName name="t18b" localSheetId="2">#REF!</definedName>
    <definedName name="t18b">#REF!</definedName>
    <definedName name="t19b" localSheetId="2">#REF!</definedName>
    <definedName name="t19b">#REF!</definedName>
    <definedName name="t20b" localSheetId="2">#REF!</definedName>
    <definedName name="t20b">#REF!</definedName>
    <definedName name="t21b" localSheetId="2">#REF!</definedName>
    <definedName name="t21b">#REF!</definedName>
    <definedName name="t22b" localSheetId="2">#REF!</definedName>
    <definedName name="t22b">#REF!</definedName>
    <definedName name="t23b" localSheetId="2">#REF!</definedName>
    <definedName name="t23b">#REF!</definedName>
    <definedName name="t24b" localSheetId="2">#REF!</definedName>
    <definedName name="t24b">#REF!</definedName>
    <definedName name="t25b" localSheetId="2">#REF!</definedName>
    <definedName name="t25b">#REF!</definedName>
    <definedName name="t26b" localSheetId="2">#REF!</definedName>
    <definedName name="t26b">#REF!</definedName>
    <definedName name="t27b" localSheetId="2">#REF!</definedName>
    <definedName name="t27b">#REF!</definedName>
    <definedName name="t28b" localSheetId="2">#REF!</definedName>
    <definedName name="t28b">#REF!</definedName>
    <definedName name="t29b" localSheetId="2">#REF!</definedName>
    <definedName name="t29b">#REF!</definedName>
    <definedName name="t30b" localSheetId="2">#REF!</definedName>
    <definedName name="t30b">#REF!</definedName>
    <definedName name="t902b" localSheetId="2">[35]工程預算書!#REF!</definedName>
    <definedName name="t902b">[35]工程預算書!#REF!</definedName>
    <definedName name="t903b" localSheetId="5">#REF!</definedName>
    <definedName name="t903b">#REF!</definedName>
    <definedName name="t904b" localSheetId="2">[35]工程預算書!#REF!</definedName>
    <definedName name="t904b">[35]工程預算書!#REF!</definedName>
    <definedName name="t905b" localSheetId="2">[35]工程預算書!#REF!</definedName>
    <definedName name="t905b">[35]工程預算書!#REF!</definedName>
    <definedName name="t906b" localSheetId="2">[35]工程預算書!#REF!</definedName>
    <definedName name="t906b">[35]工程預算書!#REF!</definedName>
    <definedName name="t908b" localSheetId="2">[35]工程預算書!#REF!</definedName>
    <definedName name="t908b">[35]工程預算書!#REF!</definedName>
    <definedName name="t909b" localSheetId="2">[35]工程預算書!#REF!</definedName>
    <definedName name="t909b">[35]工程預算書!#REF!</definedName>
    <definedName name="t910b" localSheetId="2">[35]工程預算書!#REF!</definedName>
    <definedName name="t910b">[35]工程預算書!#REF!</definedName>
    <definedName name="t912b" localSheetId="2">[35]工程預算書!#REF!</definedName>
    <definedName name="t912b">[35]工程預算書!#REF!</definedName>
    <definedName name="t916b" localSheetId="2">[35]工程預算書!#REF!</definedName>
    <definedName name="t916b">[35]工程預算書!#REF!</definedName>
    <definedName name="t917b" localSheetId="2">[35]工程預算書!#REF!</definedName>
    <definedName name="t917b">[35]工程預算書!#REF!</definedName>
    <definedName name="t918b" localSheetId="2">[35]工程預算書!#REF!</definedName>
    <definedName name="t918b">[35]工程預算書!#REF!</definedName>
    <definedName name="t919b" localSheetId="2">[35]工程預算書!#REF!</definedName>
    <definedName name="t919b">[35]工程預算書!#REF!</definedName>
    <definedName name="t920b" localSheetId="2">[35]工程預算書!#REF!</definedName>
    <definedName name="t920b">[35]工程預算書!#REF!</definedName>
    <definedName name="t921b" localSheetId="2">[35]工程預算書!#REF!</definedName>
    <definedName name="t921b">[35]工程預算書!#REF!</definedName>
    <definedName name="t922b" localSheetId="2">[35]工程預算書!#REF!</definedName>
    <definedName name="t922b">[35]工程預算書!#REF!</definedName>
    <definedName name="t923b" localSheetId="5">#REF!</definedName>
    <definedName name="t923b">#REF!</definedName>
    <definedName name="t924b" localSheetId="5">#REF!</definedName>
    <definedName name="t924b">#REF!</definedName>
    <definedName name="t925b" localSheetId="2">[35]工程預算書!#REF!</definedName>
    <definedName name="t925b">[35]工程預算書!#REF!</definedName>
    <definedName name="t926b" localSheetId="2">[35]工程預算書!#REF!</definedName>
    <definedName name="t926b">[35]工程預算書!#REF!</definedName>
    <definedName name="t927b" localSheetId="2">[35]工程預算書!#REF!</definedName>
    <definedName name="t927b">[35]工程預算書!#REF!</definedName>
    <definedName name="t928b" localSheetId="2">[35]工程預算書!#REF!</definedName>
    <definedName name="t928b">[35]工程預算書!#REF!</definedName>
    <definedName name="tableB">[36]單價分析表!$T$7:$U$36</definedName>
    <definedName name="TAIL" localSheetId="2">[16]Sheet1!#REF!</definedName>
    <definedName name="TAIL" localSheetId="5">[17]Sheet1!#REF!</definedName>
    <definedName name="TAIL">[9]Sheet1!#REF!</definedName>
    <definedName name="tdj0" localSheetId="2">[3]土木!#REF!</definedName>
    <definedName name="tdj0">[3]土木!#REF!</definedName>
    <definedName name="TITL">#REF!</definedName>
    <definedName name="TopWidth" localSheetId="2">[16]!TopWidth</definedName>
    <definedName name="TopWidth" localSheetId="5">[17]!TopWidth</definedName>
    <definedName name="TopWidth">[9]!TopWidth</definedName>
    <definedName name="total" localSheetId="2">#REF!</definedName>
    <definedName name="total">#REF!</definedName>
    <definedName name="TT" localSheetId="2">[37]工程預算書!#REF!</definedName>
    <definedName name="TT">[37]工程預算書!#REF!</definedName>
    <definedName name="T型涵洞數">[38]發包檔!$B$12</definedName>
    <definedName name="untol">[36]單價總表!$A$2:$F$308</definedName>
    <definedName name="VelocietyCheck" localSheetId="2">[16]!VelocietyCheck</definedName>
    <definedName name="VelocietyCheck" localSheetId="5">[17]!VelocietyCheck</definedName>
    <definedName name="VelocietyCheck">[9]!VelocietyCheck</definedName>
    <definedName name="WettedPerimeter" localSheetId="2">[16]!WettedPerimeter</definedName>
    <definedName name="WettedPerimeter" localSheetId="5">[17]!WettedPerimeter</definedName>
    <definedName name="WettedPerimeter">[9]!WettedPerimeter</definedName>
    <definedName name="wkno">#REF!</definedName>
    <definedName name="wrn.SDD2水理." localSheetId="2" hidden="1">{#N/A,#N/A,TRUE,"SDD2水文計算";#N/A,#N/A,TRUE,"SDD2水理計算書"}</definedName>
    <definedName name="wrn.SDD2水理." localSheetId="5" hidden="1">{#N/A,#N/A,TRUE,"SDD2水文計算";#N/A,#N/A,TRUE,"SDD2水理計算書"}</definedName>
    <definedName name="wrn.SDD2水理." hidden="1">{#N/A,#N/A,TRUE,"SDD2水文計算";#N/A,#N/A,TRUE,"SDD2水理計算書"}</definedName>
    <definedName name="z" localSheetId="2">[1]預算書10!#REF!</definedName>
    <definedName name="z">[1]預算書10!#REF!</definedName>
    <definedName name="zzz" localSheetId="2">[1]預算書10!#REF!</definedName>
    <definedName name="zzz">[1]預算書10!#REF!</definedName>
    <definedName name="一般涵洞長">[38]發包檔!$B$11</definedName>
    <definedName name="乙方人孔蓋">[39]發包檔!$B$80</definedName>
    <definedName name="丁種模板加工組立">#REF!</definedName>
    <definedName name="人孔擋土4">[40]發包檔!$B$31</definedName>
    <definedName name="人孔擋土47">[40]發包檔!$B$32</definedName>
    <definedName name="人孔擋土7">[40]發包檔!$B$33</definedName>
    <definedName name="人孔頸部">[40]發包檔!$B$44</definedName>
    <definedName name="人孔總數">[38]發包檔!$B$17</definedName>
    <definedName name="人孔鑄諶蓋及名" localSheetId="2">#REF!</definedName>
    <definedName name="人孔鑄諶蓋及名">#REF!</definedName>
    <definedName name="人行道復舊">[40]發包檔!$B$48</definedName>
    <definedName name="下程保險費" localSheetId="2">#REF!</definedName>
    <definedName name="下程保險費">#REF!</definedName>
    <definedName name="下程管渚費" localSheetId="2">#REF!</definedName>
    <definedName name="下程管渚費">#REF!</definedName>
    <definedName name="下程標示牌" localSheetId="2">#REF!</definedName>
    <definedName name="下程標示牌">#REF!</definedName>
    <definedName name="土木工程費" localSheetId="2">#REF!</definedName>
    <definedName name="土木工程費">#REF!</definedName>
    <definedName name="土木工號">[41]資料表!$D$5</definedName>
    <definedName name="土木工號A">[10]資料表!$D$39</definedName>
    <definedName name="土木工號B">[10]資料表!$D$49</definedName>
    <definedName name="土地工號">[41]資料表!$D$6</definedName>
    <definedName name="土地工號A">[10]資料表!$D$40</definedName>
    <definedName name="土地工號B">[10]資料表!$D$50</definedName>
    <definedName name="土地改良物">[42]數量表!$H$80:$H$92</definedName>
    <definedName name="土房機合計">[43]土木數量表!$J$1</definedName>
    <definedName name="土壤夯實" localSheetId="2">[44]基本工料分析!#REF!</definedName>
    <definedName name="土壤夯實">[44]基本工料分析!#REF!</definedName>
    <definedName name="工期" localSheetId="2">#REF!</definedName>
    <definedName name="工期">#REF!</definedName>
    <definedName name="工期1">[3]資料表!$D$9</definedName>
    <definedName name="工期2">[3]資料表!$D$10</definedName>
    <definedName name="工期3">[3]資料表!$D$11</definedName>
    <definedName name="工期4">[10]資料表!$D$12</definedName>
    <definedName name="工期5">[10]資料表!$D$13</definedName>
    <definedName name="工程代碼">[10]資料表!$D$7</definedName>
    <definedName name="工程名稱" localSheetId="2">#REF!</definedName>
    <definedName name="工程名稱">#REF!</definedName>
    <definedName name="工程名稱A">[10]資料表!$D$37</definedName>
    <definedName name="工程名稱B">[10]資料表!$D$47</definedName>
    <definedName name="工程地點" localSheetId="2">[35]工程預算書!$E$4</definedName>
    <definedName name="工程地點">[35]工程預算書!$E$4</definedName>
    <definedName name="工程費" localSheetId="2">#REF!</definedName>
    <definedName name="工程費">#REF!</definedName>
    <definedName name="工程費小計">[45]數量表!$A$1</definedName>
    <definedName name="工程費合計">#REF!</definedName>
    <definedName name="工程費總計" localSheetId="2">#REF!</definedName>
    <definedName name="工程費總計">#REF!</definedName>
    <definedName name="工程概要" localSheetId="2">#REF!</definedName>
    <definedName name="工程概要">#REF!</definedName>
    <definedName name="工程總長">[38]發包檔!$B$16</definedName>
    <definedName name="不銹鋼扶手及欄干">#REF!</definedName>
    <definedName name="不銹鋼爬梯D16">[10]單價表!$D$79</definedName>
    <definedName name="不銹鋼爬梯D19">[10]單價表!$D$80</definedName>
    <definedName name="不銹鋼管爬梯D16">[10]單價表!$D$81</definedName>
    <definedName name="不銹鋼管爬梯D19">[10]單價表!$D$82</definedName>
    <definedName name="不銹鋼蓋">[10]單價表!$D$235</definedName>
    <definedName name="不銹鋼螺栓58.210">[10]單價表!$D$116</definedName>
    <definedName name="不鏽諶飄抖" localSheetId="2">#REF!</definedName>
    <definedName name="不鏽諶飄抖">#REF!</definedName>
    <definedName name="不鏽鋼乙種防火門">[10]單價表!$D$398</definedName>
    <definedName name="不鏽鋼甲種防火門">[10]單價表!$D$397</definedName>
    <definedName name="不鏽鋼板門">[10]單價表!$D$396</definedName>
    <definedName name="不鏽鋼玻璃門">[10]單價表!$D$395</definedName>
    <definedName name="中華民國86年4月10日" localSheetId="2">#REF!</definedName>
    <definedName name="中華民國86年4月10日">#REF!</definedName>
    <definedName name="天然級訊料" localSheetId="2">#REF!</definedName>
    <definedName name="天然級訊料">#REF!</definedName>
    <definedName name="支柱" localSheetId="2">#REF!</definedName>
    <definedName name="支柱">#REF!</definedName>
    <definedName name="日期">[46]工程預算書!$F$3</definedName>
    <definedName name="木料加工">#REF!</definedName>
    <definedName name="木料加工安裝">#REF!</definedName>
    <definedName name="止水帶">[10]單價表!$D$84</definedName>
    <definedName name="止水銅片">[10]單價表!$D$83</definedName>
    <definedName name="水中conc245">[10]單價表!$D$16</definedName>
    <definedName name="水中conc280">[10]單價表!$D$15</definedName>
    <definedName name="水平支撐">#REF!</definedName>
    <definedName name="水泥砂漿1.2" localSheetId="2">#REF!</definedName>
    <definedName name="水泥砂漿1.2">#REF!</definedName>
    <definedName name="水泥砂漿1.3">#REF!</definedName>
    <definedName name="水泥砂漿粉刷">#REF!</definedName>
    <definedName name="水泥砂漿粉刷.外牆" localSheetId="2">#REF!</definedName>
    <definedName name="水泥砂漿粉刷.外牆">#REF!</definedName>
    <definedName name="水泥管100">[10]單價表!$D$114</definedName>
    <definedName name="水泥管30">[10]單價表!$D$109</definedName>
    <definedName name="水泥管45">[10]單價表!$D$110</definedName>
    <definedName name="水泥管50">[10]單價表!$D$111</definedName>
    <definedName name="水泥管60">[10]單價表!$D$112</definedName>
    <definedName name="水泥管80">[10]單價表!$D$113</definedName>
    <definedName name="主辦_編製" localSheetId="2">#REF!</definedName>
    <definedName name="主辦_編製">#REF!</definedName>
    <definedName name="主辦機關" localSheetId="2">[35]工程預算書!$B$1</definedName>
    <definedName name="主辦機關">[35]工程預算書!$B$1</definedName>
    <definedName name="代發包工作費" localSheetId="2">#REF!</definedName>
    <definedName name="代發包工作費">#REF!</definedName>
    <definedName name="包商利槨及管渚" localSheetId="2">#REF!</definedName>
    <definedName name="包商利槨及管渚">#REF!</definedName>
    <definedName name="台北市" localSheetId="2">#REF!</definedName>
    <definedName name="台北市">#REF!</definedName>
    <definedName name="台灣省" localSheetId="2">#REF!</definedName>
    <definedName name="台灣省">#REF!</definedName>
    <definedName name="打底1.2">[10]單價表!$D$171</definedName>
    <definedName name="打底1.3">[10]單價表!$D$174</definedName>
    <definedName name="仲埜" localSheetId="2">#REF!</definedName>
    <definedName name="仲埜">#REF!</definedName>
    <definedName name="共同項目">[42]數量表!$H$94:$H$111</definedName>
    <definedName name="再下管磊埋設物" localSheetId="2">#REF!</definedName>
    <definedName name="再下管磊埋設物">#REF!</definedName>
    <definedName name="再下管磊探勘費" localSheetId="2">#REF!</definedName>
    <definedName name="再下管磊探勘費">#REF!</definedName>
    <definedName name="列印範圍" localSheetId="2">#REF!</definedName>
    <definedName name="列印範圍">#REF!</definedName>
    <definedName name="合" localSheetId="2">[47]單析表!#REF!</definedName>
    <definedName name="合">[47]單析表!#REF!</definedName>
    <definedName name="合__計__504.14_M3" localSheetId="2">#REF!</definedName>
    <definedName name="合__計__504.14_M3">#REF!</definedName>
    <definedName name="名穴勞籬設施費" localSheetId="2">#REF!</definedName>
    <definedName name="名穴勞籬設施費">#REF!</definedName>
    <definedName name="回剽午" localSheetId="2">#REF!</definedName>
    <definedName name="回剽午">#REF!</definedName>
    <definedName name="回填方">[11]資料庫!$L$59</definedName>
    <definedName name="回填夯實" localSheetId="2">[44]基本工料分析!#REF!</definedName>
    <definedName name="回填夯實">[44]基本工料分析!#REF!</definedName>
    <definedName name="回填粗砂">[40]發包檔!$B$39</definedName>
    <definedName name="回填塊石">#REF!</definedName>
    <definedName name="地下室周長">#REF!</definedName>
    <definedName name="地物情況">[38]發包檔!$B$14</definedName>
    <definedName name="地面鋪卵石">#REF!</definedName>
    <definedName name="年月日" localSheetId="2">#REF!</definedName>
    <definedName name="年月日">#REF!</definedName>
    <definedName name="利息" localSheetId="2">#REF!</definedName>
    <definedName name="利息">#REF!</definedName>
    <definedName name="尾數" localSheetId="2">#REF!</definedName>
    <definedName name="尾數">#REF!</definedName>
    <definedName name="材_____" localSheetId="2">#REF!</definedName>
    <definedName name="材_____">#REF!</definedName>
    <definedName name="材料單價" localSheetId="2">#REF!</definedName>
    <definedName name="材料單價">#REF!</definedName>
    <definedName name="每棟合計">#REF!</definedName>
    <definedName name="決標底價" localSheetId="2">#REF!</definedName>
    <definedName name="決標底價">#REF!</definedName>
    <definedName name="沃土">[10]單價表!$D$8</definedName>
    <definedName name="車道屏" localSheetId="2">#REF!</definedName>
    <definedName name="車道屏">#REF!</definedName>
    <definedName name="防水conc210">[10]單價表!$D$17</definedName>
    <definedName name="防水水泥粉刷" localSheetId="2">#REF!</definedName>
    <definedName name="防水水泥粉刷">#REF!</definedName>
    <definedName name="防水粉光1.2">[10]單價表!$D$173</definedName>
    <definedName name="防水粉光1.3">[10]單價表!$D$176</definedName>
    <definedName name="供給器材">[10]單價表!$D$27</definedName>
    <definedName name="底層" localSheetId="2">[47]單析表!#REF!</definedName>
    <definedName name="底層">[47]單析表!#REF!</definedName>
    <definedName name="底層舖築及壓實" localSheetId="2">#REF!</definedName>
    <definedName name="底層舖築及壓實">#REF!</definedName>
    <definedName name="房屋及建築">[45]數量表!$G$1</definedName>
    <definedName name="抹石子">#REF!</definedName>
    <definedName name="拍漿粉光">#REF!</definedName>
    <definedName name="物價調整費" localSheetId="2">#REF!</definedName>
    <definedName name="物價調整費">#REF!</definedName>
    <definedName name="直接成本" localSheetId="2">#REF!</definedName>
    <definedName name="直接成本">#REF!</definedName>
    <definedName name="空心磚">[10]單價表!$D$222</definedName>
    <definedName name="空心磚191919" localSheetId="2">[44]基本工料分析!#REF!</definedName>
    <definedName name="空心磚191919">[44]基本工料分析!#REF!</definedName>
    <definedName name="空心磚391919" localSheetId="2">[44]基本工料分析!#REF!</definedName>
    <definedName name="空心磚391919">[44]基本工料分析!#REF!</definedName>
    <definedName name="空心磚立體391919" localSheetId="2">[44]基本工料分析!#REF!</definedName>
    <definedName name="空心磚立體391919">[44]基本工料分析!#REF!</definedName>
    <definedName name="空心磚頂蓋" localSheetId="2">[44]基本工料分析!#REF!</definedName>
    <definedName name="空心磚頂蓋">[44]基本工料分析!#REF!</definedName>
    <definedName name="空白行" localSheetId="2">#REF!</definedName>
    <definedName name="空白行">#REF!</definedName>
    <definedName name="空晁污染防佳費" localSheetId="2">#REF!</definedName>
    <definedName name="空晁污染防佳費">#REF!</definedName>
    <definedName name="空調">#REF!</definedName>
    <definedName name="肺面壅巖粉矢" localSheetId="2">#REF!</definedName>
    <definedName name="肺面壅巖粉矢">#REF!</definedName>
    <definedName name="表面斬石子" localSheetId="2">#REF!</definedName>
    <definedName name="表面斬石子">#REF!</definedName>
    <definedName name="表頭" localSheetId="2">#REF!</definedName>
    <definedName name="表頭">#REF!</definedName>
    <definedName name="金額" localSheetId="2">#REF!</definedName>
    <definedName name="金額">#REF!</definedName>
    <definedName name="幽午" localSheetId="2">#REF!</definedName>
    <definedName name="幽午">#REF!</definedName>
    <definedName name="建築工號">[41]資料表!$D$4</definedName>
    <definedName name="建築工號A">[10]資料表!$D$38</definedName>
    <definedName name="建築工號B">[10]資料表!$D$48</definedName>
    <definedName name="建築面積">#REF!</definedName>
    <definedName name="挑高高度">#REF!</definedName>
    <definedName name="挑高總面積">#REF!</definedName>
    <definedName name="挖方">#REF!</definedName>
    <definedName name="挖方4">[40]發包檔!$B$25</definedName>
    <definedName name="挖方47">[40]發包檔!$B$26</definedName>
    <definedName name="挖方7">[40]發包檔!$B$27</definedName>
    <definedName name="挖方人" localSheetId="2">[44]基本工料分析!#REF!</definedName>
    <definedName name="挖方人">[44]基本工料分析!#REF!</definedName>
    <definedName name="挖方機" localSheetId="2">[44]基本工料分析!#REF!</definedName>
    <definedName name="挖方機">[44]基本工料分析!#REF!</definedName>
    <definedName name="施下中氾被名穴" localSheetId="2">#REF!</definedName>
    <definedName name="施下中氾被名穴">#REF!</definedName>
    <definedName name="施工構台">#REF!</definedName>
    <definedName name="柔性屋瓦">#REF!</definedName>
    <definedName name="洗石子">#REF!</definedName>
    <definedName name="相關附件" localSheetId="2" hidden="1">'[15]單價分析表(1-11)'!#REF!</definedName>
    <definedName name="相關附件" hidden="1">'[15]單價分析表(1-11)'!#REF!</definedName>
    <definedName name="砂岩151530" localSheetId="2">[44]基本工料分析!#REF!</definedName>
    <definedName name="砂岩151530">[44]基本工料分析!#REF!</definedName>
    <definedName name="砂岩地14" localSheetId="2">[44]基本工料分析!#REF!</definedName>
    <definedName name="砂岩地14">[44]基本工料分析!#REF!</definedName>
    <definedName name="砂岩地6" localSheetId="2">[44]基本工料分析!#REF!</definedName>
    <definedName name="砂岩地6">[44]基本工料分析!#REF!</definedName>
    <definedName name="砂岩頂蓋" localSheetId="2">[44]基本工料分析!#REF!</definedName>
    <definedName name="砂岩頂蓋">[44]基本工料分析!#REF!</definedName>
    <definedName name="砂岩塊石292014" localSheetId="2">[44]基本工料分析!#REF!</definedName>
    <definedName name="砂岩塊石292014">[44]基本工料分析!#REF!</definedName>
    <definedName name="砂岩牆6" localSheetId="2">[44]基本工料分析!#REF!</definedName>
    <definedName name="砂岩牆6">[44]基本工料分析!#REF!</definedName>
    <definedName name="砂漿1.1">[10]單價表!$D$168</definedName>
    <definedName name="砂漿1.2">[10]單價表!$D$169</definedName>
    <definedName name="砂漿1.3">#REF!</definedName>
    <definedName name="砂漿13" localSheetId="2">#REF!</definedName>
    <definedName name="砂漿13">#REF!</definedName>
    <definedName name="砌1B磚">#REF!</definedName>
    <definedName name="穿越路口數">[38]發包檔!$B$13</definedName>
    <definedName name="紅磚0.5B">[10]單價表!$D$221</definedName>
    <definedName name="紅磚1B">[10]單價表!$D$220</definedName>
    <definedName name="背填卵石">#REF!</definedName>
    <definedName name="們有慢訝物修復" localSheetId="2">#REF!</definedName>
    <definedName name="們有慢訝物修復">#REF!</definedName>
    <definedName name="原土方">[10]單價表!$D$5</definedName>
    <definedName name="消防">#REF!</definedName>
    <definedName name="粉光1.2">[10]單價表!$D$172</definedName>
    <definedName name="粉光1.3">[10]單價表!$D$175</definedName>
    <definedName name="粉刷13" localSheetId="2">[44]基本工料分析!#REF!</definedName>
    <definedName name="粉刷13">[44]基本工料分析!#REF!</definedName>
    <definedName name="級配砂石">[10]單價表!$D$6</definedName>
    <definedName name="側溝清敵孔鑄諶" localSheetId="2">#REF!</definedName>
    <definedName name="側溝清敵孔鑄諶">#REF!</definedName>
    <definedName name="基礎座數">#REF!</definedName>
    <definedName name="基礎螺絲">[32]資料庫2!$M$69</definedName>
    <definedName name="專汕印祀面嘻處" localSheetId="2">#REF!</definedName>
    <definedName name="專汕印祀面嘻處">#REF!</definedName>
    <definedName name="常溫瀝青">[40]發包檔!$B$45</definedName>
    <definedName name="排卵石">#REF!</definedName>
    <definedName name="接地銅棒">[10]單價表!$D$28</definedName>
    <definedName name="控制室挖方">#REF!</definedName>
    <definedName name="曼礎模板" localSheetId="2">#REF!</definedName>
    <definedName name="曼礎模板">#REF!</definedName>
    <definedName name="混凝二打除費" localSheetId="2">#REF!</definedName>
    <definedName name="混凝二打除費">#REF!</definedName>
    <definedName name="混凝土210">[11]資料庫!$L$5</definedName>
    <definedName name="混凝土砌卵石">#REF!</definedName>
    <definedName name="清水模">[11]資料庫!$L$23</definedName>
    <definedName name="清水模板">[10]單價表!$D$19</definedName>
    <definedName name="清水模版" localSheetId="2">#REF!</definedName>
    <definedName name="清水模版">#REF!</definedName>
    <definedName name="現有再下管磊遷" localSheetId="2">#REF!</definedName>
    <definedName name="現有再下管磊遷">#REF!</definedName>
    <definedName name="球場鋪面">#REF!</definedName>
    <definedName name="第頁" localSheetId="2">#REF!</definedName>
    <definedName name="第頁">#REF!</definedName>
    <definedName name="粗砂">[10]單價表!$D$26</definedName>
    <definedName name="粘嘻設" localSheetId="2">#REF!</definedName>
    <definedName name="粘嘻設">#REF!</definedName>
    <definedName name="統一單價" localSheetId="2">#REF!</definedName>
    <definedName name="統一單價">#REF!</definedName>
    <definedName name="訣嘻設" localSheetId="2">#REF!</definedName>
    <definedName name="訣嘻設">#REF!</definedName>
    <definedName name="連鎖磚">#REF!</definedName>
    <definedName name="勞下名穴衛生設" localSheetId="2">#REF!</definedName>
    <definedName name="勞下名穴衛生設">#REF!</definedName>
    <definedName name="單價分析表" localSheetId="2">#REF!</definedName>
    <definedName name="單價分析表">#REF!</definedName>
    <definedName name="圍籬長度">#REF!</definedName>
    <definedName name="場鑄孔長" localSheetId="2">#REF!</definedName>
    <definedName name="場鑄孔長">#REF!</definedName>
    <definedName name="場鑄孔數">[38]發包檔!$B$7</definedName>
    <definedName name="就近利用填方">#REF!</definedName>
    <definedName name="植出北耗_百慕達" localSheetId="2">#REF!</definedName>
    <definedName name="植出北耗_百慕達">#REF!</definedName>
    <definedName name="殘方">[10]單價表!$D$4</definedName>
    <definedName name="竣工圖數">[38]發包檔!$B$8</definedName>
    <definedName name="結慢模板" localSheetId="2">#REF!</definedName>
    <definedName name="結慢模板">#REF!</definedName>
    <definedName name="貼版岩" localSheetId="2">[44]基本工料分析!#REF!</definedName>
    <definedName name="貼版岩">[44]基本工料分析!#REF!</definedName>
    <definedName name="集夭井鑄諶蓋及" localSheetId="2">#REF!</definedName>
    <definedName name="集夭井鑄諶蓋及">#REF!</definedName>
    <definedName name="項____目____及____說____明" localSheetId="2">#REF!</definedName>
    <definedName name="項____目____及____說____明">#REF!</definedName>
    <definedName name="項目" localSheetId="5">[48]工程詳細表!#REF!</definedName>
    <definedName name="項目">[49]工程詳細表!#REF!</definedName>
    <definedName name="塑鋼門">[10]單價表!$D$399</definedName>
    <definedName name="塑鋼窗">[10]單價表!$D$400</definedName>
    <definedName name="填級配砂石">[11]資料庫!$L$14</definedName>
    <definedName name="填碎石級配">[11]資料庫!$L$22</definedName>
    <definedName name="新增單價分析表" hidden="1">#REF!</definedName>
    <definedName name="新闢路" localSheetId="2">#REF!</definedName>
    <definedName name="新闢路">#REF!</definedName>
    <definedName name="碎石m2">[10]單價表!$D$25</definedName>
    <definedName name="碎石m3">[10]單價表!$D$24</definedName>
    <definedName name="碎石級訊料" localSheetId="2">#REF!</definedName>
    <definedName name="碎石級訊料">#REF!</definedName>
    <definedName name="碎石級配">#REF!</definedName>
    <definedName name="碎石級配底層">#REF!</definedName>
    <definedName name="補償費" localSheetId="2">#REF!</definedName>
    <definedName name="補償費">#REF!</definedName>
    <definedName name="試龔費" localSheetId="2">#REF!</definedName>
    <definedName name="試龔費">#REF!</definedName>
    <definedName name="詳面標磊_樂拌傻" localSheetId="2">#REF!</definedName>
    <definedName name="詳面標磊_樂拌傻">#REF!</definedName>
    <definedName name="詳曼級訊裝下" localSheetId="2">#REF!</definedName>
    <definedName name="詳曼級訊裝下">#REF!</definedName>
    <definedName name="路右擋牆15">#REF!</definedName>
    <definedName name="路右擋牆25">#REF!</definedName>
    <definedName name="路右擋牆35">#REF!</definedName>
    <definedName name="路右擋牆45">#REF!</definedName>
    <definedName name="路右擋牆55">#REF!</definedName>
    <definedName name="路左擋牆17">#REF!</definedName>
    <definedName name="路左擋牆27">#REF!</definedName>
    <definedName name="路左擋牆37">#REF!</definedName>
    <definedName name="路左擋牆47">#REF!</definedName>
    <definedName name="路左擋牆57">#REF!</definedName>
    <definedName name="路左擋牆67">#REF!</definedName>
    <definedName name="路左擋牆77">#REF!</definedName>
    <definedName name="路面切割長度" localSheetId="2">#REF!</definedName>
    <definedName name="路面切割長度">#REF!</definedName>
    <definedName name="農田溉窩弈費" localSheetId="2">#REF!</definedName>
    <definedName name="農田溉窩弈費">#REF!</definedName>
    <definedName name="道詳中心樁及埋" localSheetId="2">#REF!</definedName>
    <definedName name="道詳中心樁及埋">#REF!</definedName>
    <definedName name="道詳中心樁鑄諶" localSheetId="2">#REF!</definedName>
    <definedName name="道詳中心樁鑄諶">#REF!</definedName>
    <definedName name="道詳剽二亟贅耗" localSheetId="2">#REF!</definedName>
    <definedName name="道詳剽二亟贅耗">#REF!</definedName>
    <definedName name="道路水溝復舊">[40]發包檔!$B$49</definedName>
    <definedName name="電纜橫架">[11]資料庫!$L$55</definedName>
    <definedName name="預力基樁" localSheetId="2">[44]基本工料分析!#REF!</definedName>
    <definedName name="預力基樁">[44]基本工料分析!#REF!</definedName>
    <definedName name="預拌混凝土2000">#REF!</definedName>
    <definedName name="預拌混凝土2500" localSheetId="2">#REF!</definedName>
    <definedName name="預拌混凝土2500">#REF!</definedName>
    <definedName name="預拌混凝土3000">#REF!</definedName>
    <definedName name="預鑄孔長" localSheetId="2">#REF!</definedName>
    <definedName name="預鑄孔長">#REF!</definedName>
    <definedName name="預鑄孔數">[38]發包檔!$B$6</definedName>
    <definedName name="漆白汕板漆二度" localSheetId="2">#REF!</definedName>
    <definedName name="漆白汕板漆二度">#REF!</definedName>
    <definedName name="監1">#REF!</definedName>
    <definedName name="磁磚10牆">#REF!</definedName>
    <definedName name="管路長度">[38]發包檔!$B$5</definedName>
    <definedName name="管路模板">[10]單價表!$D$20</definedName>
    <definedName name="管路擋土4">[40]發包檔!$B$28</definedName>
    <definedName name="管路擋土47">[40]發包檔!$B$29</definedName>
    <definedName name="管路擋土7">[40]發包檔!$B$30</definedName>
    <definedName name="障礙物或遷殘醋" localSheetId="2">#REF!</definedName>
    <definedName name="障礙物或遷殘醋">#REF!</definedName>
    <definedName name="價格表">[11]資料庫!$B$1:$F$1</definedName>
    <definedName name="噎午運敏" localSheetId="2">#REF!</definedName>
    <definedName name="噎午運敏">#REF!</definedName>
    <definedName name="增高2.5" localSheetId="2">#REF!</definedName>
    <definedName name="增高2.5">#REF!</definedName>
    <definedName name="廠商">'[24]成本通知單 '!$L$1:$M$24</definedName>
    <definedName name="廢方推整平順及清理費" localSheetId="2">#REF!</definedName>
    <definedName name="廢方推整平順及清理費">#REF!</definedName>
    <definedName name="數量表A合計">#REF!</definedName>
    <definedName name="數量表B合計" localSheetId="2">[50]數量表A!#REF!</definedName>
    <definedName name="數量表B合計">[50]數量表A!#REF!</definedName>
    <definedName name="數量總表" localSheetId="2">#REF!</definedName>
    <definedName name="數量總表">#REF!</definedName>
    <definedName name="標案案號">[10]資料表!$D$8</definedName>
    <definedName name="模板" localSheetId="2">[44]基本工料分析!#REF!</definedName>
    <definedName name="模板">[44]基本工料分析!#REF!</definedName>
    <definedName name="模板加工組立">#REF!</definedName>
    <definedName name="漿砌卵石">#REF!</definedName>
    <definedName name="編製" localSheetId="2">#REF!</definedName>
    <definedName name="編製">#REF!</definedName>
    <definedName name="舖卵石">[10]單價表!$D$23</definedName>
    <definedName name="舖碎石">[40]發包檔!$B$42</definedName>
    <definedName name="鋁合金蓋">[10]單價表!$D$240</definedName>
    <definedName name="鋁百葉窗">[10]單價表!$D$402</definedName>
    <definedName name="鋁窗">[10]單價表!$D$401</definedName>
    <definedName name="鋁蓋板400">[10]單價表!$D$39</definedName>
    <definedName name="鋁蓋板600">[10]單價表!$D$40</definedName>
    <definedName name="鋪卵石2">#REF!</definedName>
    <definedName name="擋二排夭費" localSheetId="2">#REF!</definedName>
    <definedName name="擋二排夭費">#REF!</definedName>
    <definedName name="整地面積">#REF!</definedName>
    <definedName name="整體粉光">[10]單價表!$D$177</definedName>
    <definedName name="機械挖填方">#REF!</definedName>
    <definedName name="機械設備">[45]數量表!$H$1</definedName>
    <definedName name="磚1">#REF!</definedName>
    <definedName name="磚112" localSheetId="2">[44]基本工料分析!#REF!</definedName>
    <definedName name="磚112">[44]基本工料分析!#REF!</definedName>
    <definedName name="磚M3" localSheetId="2">[44]基本工料分析!#REF!</definedName>
    <definedName name="磚M3">[44]基本工料分析!#REF!</definedName>
    <definedName name="磚清水1B" localSheetId="2">[44]基本工料分析!#REF!</definedName>
    <definedName name="磚清水1B">[44]基本工料分析!#REF!</definedName>
    <definedName name="磨石子">#REF!</definedName>
    <definedName name="諶若樁擋二設施" localSheetId="2">#REF!</definedName>
    <definedName name="諶若樁擋二設施">#REF!</definedName>
    <definedName name="諶筋及露紮費" localSheetId="2">#REF!</definedName>
    <definedName name="諶筋及露紮費">#REF!</definedName>
    <definedName name="諶筋混凝二打除" localSheetId="2">#REF!</definedName>
    <definedName name="諶筋混凝二打除">#REF!</definedName>
    <definedName name="諶距樁擋二設施" localSheetId="2">#REF!</definedName>
    <definedName name="諶距樁擋二設施">#REF!</definedName>
    <definedName name="鋼板樁13">[10]單價表!$D$225</definedName>
    <definedName name="鋼板樁7">[10]單價表!$D$227</definedName>
    <definedName name="鋼板樁9">[10]單價表!$D$226</definedName>
    <definedName name="鋼軌樁13">[10]單價表!$D$228</definedName>
    <definedName name="鋼軌樁7">[10]單價表!$D$230</definedName>
    <definedName name="鋼軌樁9">[10]單價表!$D$229</definedName>
    <definedName name="鋼筋" localSheetId="2">[44]基本工料分析!#REF!</definedName>
    <definedName name="鋼筋">[44]基本工料分析!#REF!</definedName>
    <definedName name="鋼筋SD28">[11]資料庫!$L$9</definedName>
    <definedName name="鋼筋及彎紮" localSheetId="2">#REF!</definedName>
    <definedName name="鋼筋及彎紮">#REF!</definedName>
    <definedName name="鋼筋組立及加工">#REF!</definedName>
    <definedName name="鋼構" localSheetId="2">單+[51]單價表!$D$254</definedName>
    <definedName name="鋼構" localSheetId="5">單+[51]單價表!$D$254</definedName>
    <definedName name="鋼構">單+[51]單價表!$D$254</definedName>
    <definedName name="鋼構1" localSheetId="2">單+[52]單價表!$D$254</definedName>
    <definedName name="鋼構1" localSheetId="5">單+[52]單價表!$D$254</definedName>
    <definedName name="鋼構1">單+[52]單價表!$D$254</definedName>
    <definedName name="壓花鋁蓋">[10]單價表!$D$239</definedName>
    <definedName name="檔名">#REF!</definedName>
    <definedName name="殮境窩護費" localSheetId="2">#REF!</definedName>
    <definedName name="殮境窩護費">#REF!</definedName>
    <definedName name="營業稅">[3]數量表!$G$115</definedName>
    <definedName name="總計" localSheetId="2">#REF!</definedName>
    <definedName name="總計">#REF!</definedName>
    <definedName name="螺栓1.1000">[10]單價表!$D$143</definedName>
    <definedName name="螺栓1.400">[10]單價表!$D$140</definedName>
    <definedName name="螺栓1.930">[10]單價表!$D$142</definedName>
    <definedName name="螺栓112.2000">[10]單價表!$D$155</definedName>
    <definedName name="螺栓112.800">[10]單價表!$D$154</definedName>
    <definedName name="螺栓114.1000">[10]單價表!$D$147</definedName>
    <definedName name="螺栓114.1400">[10]單價表!$D$148</definedName>
    <definedName name="螺栓114.1500">[10]單價表!$D$149</definedName>
    <definedName name="螺栓114.600">[10]單價表!$D$145</definedName>
    <definedName name="螺栓114.630">[10]單價表!$D$146</definedName>
    <definedName name="螺栓12.131">[10]單價表!$D$117</definedName>
    <definedName name="螺栓12.200">[10]單價表!$D$118</definedName>
    <definedName name="螺栓134.1000">[10]單價表!$D$158</definedName>
    <definedName name="螺栓134.1470">[10]單價表!$D$159</definedName>
    <definedName name="螺栓134.2600">[10]單價表!$D$160</definedName>
    <definedName name="螺栓138.1000">[10]單價表!$D$150</definedName>
    <definedName name="螺栓138.1500">[10]單價表!$D$151</definedName>
    <definedName name="螺栓138.1600">[10]單價表!$D$152</definedName>
    <definedName name="螺栓158.2000">[10]單價表!$D$156</definedName>
    <definedName name="螺栓158.2200">[10]單價表!$D$157</definedName>
    <definedName name="螺栓34.300">[10]單價表!$D$126</definedName>
    <definedName name="螺栓34.390">[10]單價表!$D$128</definedName>
    <definedName name="螺栓34.400">[10]單價表!$D$129</definedName>
    <definedName name="螺栓34.480">[10]單價表!$D$130</definedName>
    <definedName name="螺栓34.500">[10]單價表!$D$131</definedName>
    <definedName name="螺栓34.600">[10]單價表!$D$132</definedName>
    <definedName name="螺栓34.700">[10]單價表!$D$134</definedName>
    <definedName name="螺栓58.150">[10]單價表!$D$119</definedName>
    <definedName name="螺栓58.210">[10]單價表!$D$120</definedName>
    <definedName name="螺栓58.250">[10]單價表!$D$121</definedName>
    <definedName name="螺栓58.300">[10]單價表!$D$122</definedName>
    <definedName name="螺栓58.312">[10]單價表!$D$164</definedName>
    <definedName name="螺栓58.500">[10]單價表!$D$124</definedName>
    <definedName name="螺栓58.700">[10]單價表!$D$125</definedName>
    <definedName name="螺栓78.300">[10]單價表!$D$135</definedName>
    <definedName name="螺栓78.400">[10]單價表!$D$137</definedName>
    <definedName name="螺栓78.700">[10]單價表!$D$138</definedName>
    <definedName name="螺栓HVA12.160">[10]單價表!$D$165</definedName>
    <definedName name="螺栓HVA16.190">[10]單價表!$D$166</definedName>
    <definedName name="螺栓M20.315">[10]單價表!$D$161</definedName>
    <definedName name="螺栓M20.560">[10]單價表!$D$162</definedName>
    <definedName name="鍍鋅鋼板">[10]單價表!$D$234</definedName>
    <definedName name="點焊鋼絲網" localSheetId="2">#REF!</definedName>
    <definedName name="點焊鋼絲網">#REF!</definedName>
    <definedName name="軀巖模板" localSheetId="2">#REF!</definedName>
    <definedName name="軀巖模板">#REF!</definedName>
    <definedName name="瀝青混凝土合材費" localSheetId="2">#REF!</definedName>
    <definedName name="瀝青混凝土合材費">#REF!</definedName>
    <definedName name="瀝青混凝土面層舖築及壓實" localSheetId="2">#REF!</definedName>
    <definedName name="瀝青混凝土面層舖築及壓實">#REF!</definedName>
    <definedName name="鐵蓋">[10]單價表!$D$233</definedName>
    <definedName name="顧主意外責任險" localSheetId="2">#REF!</definedName>
    <definedName name="顧主意外責任險">#REF!</definedName>
    <definedName name="彎PVC3.3">[10]單價表!$D$67</definedName>
    <definedName name="彎PVC6.55">[10]單價表!$D$68</definedName>
    <definedName name="彎PVC8.7">[10]單價表!$D$69</definedName>
    <definedName name="鑄鋁溝蓋">[10]單價表!$D$29</definedName>
    <definedName name="鑄諶諸步" localSheetId="2">#REF!</definedName>
    <definedName name="鑄諶諸步">#REF!</definedName>
    <definedName name="鑄鐵蓋">[10]單價表!$D$236</definedName>
    <definedName name="變更試挖費">[40]發包檔!$B$46</definedName>
    <definedName name="鷹架面積" localSheetId="2">#REF!</definedName>
    <definedName name="鷹架面積">#REF!</definedName>
  </definedNames>
  <calcPr calcId="152511" iterate="1"/>
</workbook>
</file>

<file path=xl/calcChain.xml><?xml version="1.0" encoding="utf-8"?>
<calcChain xmlns="http://schemas.openxmlformats.org/spreadsheetml/2006/main">
  <c r="C2" i="14" l="1"/>
  <c r="B4" i="10"/>
  <c r="A1" i="10"/>
  <c r="B18" i="10" l="1"/>
  <c r="C3" i="14" l="1"/>
  <c r="B15" i="12" l="1"/>
  <c r="B6" i="12"/>
  <c r="B3" i="12"/>
  <c r="A1" i="12"/>
  <c r="B21" i="10"/>
  <c r="B20" i="10"/>
  <c r="B19" i="10"/>
  <c r="A19" i="10"/>
  <c r="B17" i="10"/>
  <c r="A17" i="10"/>
  <c r="B16" i="10"/>
  <c r="A16" i="10"/>
  <c r="B15" i="10"/>
  <c r="A15" i="10"/>
  <c r="B14" i="10"/>
  <c r="A14" i="10"/>
  <c r="B13" i="10"/>
  <c r="A13" i="10"/>
  <c r="B12" i="10"/>
  <c r="B11" i="10"/>
  <c r="A11" i="10"/>
  <c r="B10" i="10"/>
  <c r="A10" i="10"/>
  <c r="B9" i="10"/>
  <c r="A9" i="10"/>
  <c r="B8" i="10"/>
  <c r="A8" i="10"/>
  <c r="B7" i="10"/>
  <c r="A7" i="10"/>
  <c r="B5" i="10"/>
  <c r="F39" i="7"/>
  <c r="F25" i="7"/>
  <c r="F24" i="7"/>
  <c r="F23" i="7"/>
  <c r="F22" i="7"/>
  <c r="J16" i="7"/>
  <c r="F13" i="7"/>
  <c r="F12" i="7"/>
  <c r="F11" i="7"/>
  <c r="F10" i="7"/>
  <c r="F9" i="7"/>
  <c r="F14" i="7" s="1"/>
  <c r="F51" i="9"/>
  <c r="F37" i="9"/>
  <c r="F36" i="9"/>
  <c r="F35" i="9"/>
  <c r="F34" i="9"/>
  <c r="F33" i="9"/>
  <c r="F32" i="9"/>
  <c r="F31" i="9"/>
  <c r="F30" i="9"/>
  <c r="F29" i="9"/>
  <c r="F28" i="9"/>
  <c r="F25" i="9"/>
  <c r="F24" i="9"/>
  <c r="F23" i="9"/>
  <c r="F22" i="9"/>
  <c r="F21" i="9"/>
  <c r="F20" i="9"/>
  <c r="F19" i="9"/>
  <c r="F18" i="9"/>
  <c r="F17" i="9"/>
  <c r="J16" i="9"/>
  <c r="F16" i="9"/>
  <c r="F13" i="9"/>
  <c r="F12" i="9"/>
  <c r="F11" i="9"/>
  <c r="F10" i="9"/>
  <c r="F9" i="9"/>
  <c r="F8" i="9"/>
  <c r="F7" i="9"/>
  <c r="F6" i="9"/>
  <c r="F26" i="9" l="1"/>
  <c r="F38" i="9"/>
  <c r="F14" i="9"/>
  <c r="F39" i="9" s="1"/>
  <c r="E40" i="9"/>
  <c r="F40" i="9" s="1"/>
  <c r="E42" i="9"/>
  <c r="F42" i="9" s="1"/>
  <c r="E41" i="9"/>
  <c r="F41" i="9" s="1"/>
  <c r="E44" i="9"/>
  <c r="F44" i="9" s="1"/>
  <c r="E43" i="9"/>
  <c r="F43" i="9" s="1"/>
  <c r="F21" i="7"/>
  <c r="F26" i="7" s="1"/>
  <c r="F27" i="7" s="1"/>
  <c r="F45" i="9" l="1"/>
  <c r="E46" i="9"/>
  <c r="F46" i="9" s="1"/>
  <c r="F47" i="9" s="1"/>
  <c r="E29" i="7"/>
  <c r="F29" i="7" s="1"/>
  <c r="E32" i="7"/>
  <c r="F32" i="7" s="1"/>
  <c r="E31" i="7"/>
  <c r="F31" i="7" s="1"/>
  <c r="E30" i="7"/>
  <c r="F30" i="7" s="1"/>
  <c r="E28" i="7"/>
  <c r="F28" i="7" s="1"/>
  <c r="F33" i="7" s="1"/>
  <c r="E34" i="7" l="1"/>
  <c r="F34" i="7" s="1"/>
  <c r="F35" i="7" s="1"/>
  <c r="E49" i="9"/>
  <c r="F49" i="9" s="1"/>
  <c r="E48" i="9"/>
  <c r="F48" i="9" s="1"/>
  <c r="E50" i="9"/>
  <c r="F50" i="9" s="1"/>
  <c r="F52" i="9" s="1"/>
  <c r="E38" i="7" l="1"/>
  <c r="F38" i="7" s="1"/>
  <c r="E37" i="7"/>
  <c r="F37" i="7" s="1"/>
  <c r="E36" i="7"/>
  <c r="F36" i="7" s="1"/>
  <c r="F40" i="7" s="1"/>
</calcChain>
</file>

<file path=xl/sharedStrings.xml><?xml version="1.0" encoding="utf-8"?>
<sst xmlns="http://schemas.openxmlformats.org/spreadsheetml/2006/main" count="348" uniqueCount="202">
  <si>
    <t>工程名稱</t>
  </si>
  <si>
    <t>會計科目</t>
  </si>
  <si>
    <t>施工地點</t>
  </si>
  <si>
    <t>工程編號</t>
  </si>
  <si>
    <t>項    次</t>
  </si>
  <si>
    <t>項　目　及　說　明</t>
  </si>
  <si>
    <t>單位</t>
  </si>
  <si>
    <t>數　量</t>
  </si>
  <si>
    <t>單　價</t>
  </si>
  <si>
    <t>複　價</t>
  </si>
  <si>
    <t>備註</t>
  </si>
  <si>
    <t>發包工程費</t>
  </si>
  <si>
    <t>一</t>
  </si>
  <si>
    <t>假設工程</t>
  </si>
  <si>
    <t>式</t>
  </si>
  <si>
    <t>二</t>
  </si>
  <si>
    <t>M2</t>
  </si>
  <si>
    <t>營業稅(5%)</t>
  </si>
  <si>
    <t>總價(總計)</t>
  </si>
  <si>
    <t>貳</t>
    <phoneticPr fontId="2" type="noConversion"/>
  </si>
  <si>
    <t>參</t>
    <phoneticPr fontId="2" type="noConversion"/>
  </si>
  <si>
    <t>肆</t>
    <phoneticPr fontId="2" type="noConversion"/>
  </si>
  <si>
    <t>伍</t>
    <phoneticPr fontId="2" type="noConversion"/>
  </si>
  <si>
    <t>式</t>
    <phoneticPr fontId="2" type="noConversion"/>
  </si>
  <si>
    <t>M2</t>
    <phoneticPr fontId="2" type="noConversion"/>
  </si>
  <si>
    <t>壹</t>
    <phoneticPr fontId="2" type="noConversion"/>
  </si>
  <si>
    <t>陸</t>
    <phoneticPr fontId="2" type="noConversion"/>
  </si>
  <si>
    <t>柒</t>
    <phoneticPr fontId="2" type="noConversion"/>
  </si>
  <si>
    <t>捌</t>
    <phoneticPr fontId="2" type="noConversion"/>
  </si>
  <si>
    <t>空污費(檢據核銷)(壹*0.3%)</t>
    <phoneticPr fontId="2" type="noConversion"/>
  </si>
  <si>
    <t>玖</t>
    <phoneticPr fontId="2" type="noConversion"/>
  </si>
  <si>
    <t>拾</t>
    <phoneticPr fontId="2" type="noConversion"/>
  </si>
  <si>
    <t>本項小計(一)</t>
    <phoneticPr fontId="2" type="noConversion"/>
  </si>
  <si>
    <t>本項小計(二)</t>
    <phoneticPr fontId="2" type="noConversion"/>
  </si>
  <si>
    <t>合計(壹~陸)</t>
    <phoneticPr fontId="2" type="noConversion"/>
  </si>
  <si>
    <t>合計(壹~柒)</t>
    <phoneticPr fontId="2" type="noConversion"/>
  </si>
  <si>
    <t>拾壹</t>
    <phoneticPr fontId="2" type="noConversion"/>
  </si>
  <si>
    <t>外管線補助費</t>
    <phoneticPr fontId="2" type="noConversion"/>
  </si>
  <si>
    <t>工程管理費
(500萬元以下3%,500萬~1000萬1.5%,
1000萬以上1%)</t>
    <phoneticPr fontId="2" type="noConversion"/>
  </si>
  <si>
    <t>安全圍籬與警示設施</t>
    <phoneticPr fontId="2" type="noConversion"/>
  </si>
  <si>
    <r>
      <t>既有路面切割</t>
    </r>
    <r>
      <rPr>
        <sz val="12"/>
        <color indexed="8"/>
        <rFont val="新細明體"/>
        <family val="1"/>
        <charset val="136"/>
      </rPr>
      <t>、</t>
    </r>
    <r>
      <rPr>
        <sz val="12"/>
        <color indexed="8"/>
        <rFont val="標楷體"/>
        <family val="4"/>
        <charset val="136"/>
      </rPr>
      <t>挖除與運棄</t>
    </r>
    <phoneticPr fontId="2" type="noConversion"/>
  </si>
  <si>
    <t>細部整地</t>
    <phoneticPr fontId="2" type="noConversion"/>
  </si>
  <si>
    <t>放樣與測量</t>
    <phoneticPr fontId="2" type="noConversion"/>
  </si>
  <si>
    <t>工務所設置與臨時水電</t>
    <phoneticPr fontId="2" type="noConversion"/>
  </si>
  <si>
    <t>沿線與民宅地坪交接處修復</t>
    <phoneticPr fontId="2" type="noConversion"/>
  </si>
  <si>
    <t>步道透水混凝土與基礎(t:15cm)</t>
    <phoneticPr fontId="2" type="noConversion"/>
  </si>
  <si>
    <t>人行道鋪設透水地磚</t>
    <phoneticPr fontId="2" type="noConversion"/>
  </si>
  <si>
    <t>既有水溝蓋收邊抿石子</t>
    <phoneticPr fontId="2" type="noConversion"/>
  </si>
  <si>
    <t>步道進出口無障礙設施設置</t>
    <phoneticPr fontId="2" type="noConversion"/>
  </si>
  <si>
    <t>既有排水設施修繕與整理</t>
    <phoneticPr fontId="2" type="noConversion"/>
  </si>
  <si>
    <t>排水設施上方配合加設步道與改善進水與清潔孔為無障礙形式</t>
    <phoneticPr fontId="2" type="noConversion"/>
  </si>
  <si>
    <t>既有照明設施更新為節能減碳之照明設施(h:800cm)</t>
    <phoneticPr fontId="2" type="noConversion"/>
  </si>
  <si>
    <t>步道沿線設置夜間警示性LED地燈</t>
    <phoneticPr fontId="2" type="noConversion"/>
  </si>
  <si>
    <t>盞</t>
    <phoneticPr fontId="2" type="noConversion"/>
  </si>
  <si>
    <t>只</t>
    <phoneticPr fontId="2" type="noConversion"/>
  </si>
  <si>
    <t>設置地方特色彩繪陶板地磚</t>
    <phoneticPr fontId="2" type="noConversion"/>
  </si>
  <si>
    <t>行道樹與綠美化工程</t>
    <phoneticPr fontId="2" type="noConversion"/>
  </si>
  <si>
    <t>合計(一至二)</t>
    <phoneticPr fontId="2" type="noConversion"/>
  </si>
  <si>
    <t xml:space="preserve">勞工安全衛生費用   (壹*1.0%) </t>
    <phoneticPr fontId="2" type="noConversion"/>
  </si>
  <si>
    <t xml:space="preserve">環境整理/道路交通維護費  (壹*1.0%) </t>
    <phoneticPr fontId="2" type="noConversion"/>
  </si>
  <si>
    <t>品質管制及材料檢驗費(壹*1.0%)</t>
    <phoneticPr fontId="2" type="noConversion"/>
  </si>
  <si>
    <t>營造綜合保險費(檢據核銷)  (壹*0.6%)</t>
    <phoneticPr fontId="2" type="noConversion"/>
  </si>
  <si>
    <t>承包商利潤及管理費  (壹*約7%)</t>
    <phoneticPr fontId="2" type="noConversion"/>
  </si>
  <si>
    <t>吊搬運雜費</t>
    <phoneticPr fontId="2" type="noConversion"/>
  </si>
  <si>
    <t>公共設施修復與復原費</t>
    <phoneticPr fontId="2" type="noConversion"/>
  </si>
  <si>
    <t>規劃設計監造費用(壹*9.6%)</t>
    <phoneticPr fontId="2" type="noConversion"/>
  </si>
  <si>
    <r>
      <t>滿洲鄉中興路</t>
    </r>
    <r>
      <rPr>
        <sz val="14"/>
        <color indexed="8"/>
        <rFont val="新細明體"/>
        <family val="1"/>
        <charset val="136"/>
      </rPr>
      <t>、</t>
    </r>
    <r>
      <rPr>
        <sz val="14"/>
        <color indexed="8"/>
        <rFont val="標楷體"/>
        <family val="4"/>
        <charset val="136"/>
      </rPr>
      <t>南興路市區道路人行步道空間改善計畫</t>
    </r>
    <phoneticPr fontId="2" type="noConversion"/>
  </si>
  <si>
    <r>
      <t>滿洲鄉中興路</t>
    </r>
    <r>
      <rPr>
        <sz val="12"/>
        <color indexed="8"/>
        <rFont val="新細明體"/>
        <family val="1"/>
        <charset val="136"/>
      </rPr>
      <t>、</t>
    </r>
    <r>
      <rPr>
        <sz val="12"/>
        <color indexed="8"/>
        <rFont val="標楷體"/>
        <family val="4"/>
        <charset val="136"/>
      </rPr>
      <t>南興路</t>
    </r>
    <phoneticPr fontId="2" type="noConversion"/>
  </si>
  <si>
    <t>中興路人行步道與排水改善工程</t>
    <phoneticPr fontId="2" type="noConversion"/>
  </si>
  <si>
    <t>南興路人行步道與排水改善工程</t>
    <phoneticPr fontId="2" type="noConversion"/>
  </si>
  <si>
    <t>本項小計(三)</t>
    <phoneticPr fontId="2" type="noConversion"/>
  </si>
  <si>
    <t>合計(一至三)</t>
    <phoneticPr fontId="2" type="noConversion"/>
  </si>
  <si>
    <t>三</t>
    <phoneticPr fontId="7" type="noConversion"/>
  </si>
  <si>
    <t>規劃設計費用(壹*5.6%)</t>
    <phoneticPr fontId="2" type="noConversion"/>
  </si>
  <si>
    <t>屏東縣獅子鄉公所</t>
    <phoneticPr fontId="10" type="noConversion"/>
  </si>
  <si>
    <t>單價分析表[預算]</t>
  </si>
  <si>
    <t>工程名稱：獅子鄉通學步道與自行車休憩點建置計畫</t>
    <phoneticPr fontId="10" type="noConversion"/>
  </si>
  <si>
    <t>項次：</t>
  </si>
  <si>
    <t>工程編號：</t>
    <phoneticPr fontId="10" type="noConversion"/>
  </si>
  <si>
    <t>工作項目：施工測量及放樣費</t>
    <phoneticPr fontId="10" type="noConversion"/>
  </si>
  <si>
    <t>單位：式</t>
    <phoneticPr fontId="10" type="noConversion"/>
  </si>
  <si>
    <t>工料名稱</t>
  </si>
  <si>
    <t>數量</t>
  </si>
  <si>
    <t>單價</t>
  </si>
  <si>
    <t>複價</t>
  </si>
  <si>
    <t>編碼(備註)</t>
  </si>
  <si>
    <t>工</t>
  </si>
  <si>
    <t>天</t>
  </si>
  <si>
    <t>式</t>
    <phoneticPr fontId="10" type="noConversion"/>
  </si>
  <si>
    <t xml:space="preserve">式 </t>
    <phoneticPr fontId="10" type="noConversion"/>
  </si>
  <si>
    <t>每 式單價計</t>
    <phoneticPr fontId="10" type="noConversion"/>
  </si>
  <si>
    <t>壹-2-3</t>
    <phoneticPr fontId="10" type="noConversion"/>
  </si>
  <si>
    <t>尼泊爾黑塊石48*48*150±3cm</t>
    <phoneticPr fontId="2" type="noConversion"/>
  </si>
  <si>
    <t>石材加工</t>
    <phoneticPr fontId="2" type="noConversion"/>
  </si>
  <si>
    <t>石材雕刻技術工</t>
    <phoneticPr fontId="2" type="noConversion"/>
  </si>
  <si>
    <t>石材雕刻小工</t>
    <phoneticPr fontId="2" type="noConversion"/>
  </si>
  <si>
    <t>金莎米黃+瑪琪朵洞石拼花1cmTH</t>
    <phoneticPr fontId="2" type="noConversion"/>
  </si>
  <si>
    <t>實心鋼棒直徑3cm*L40cm</t>
    <phoneticPr fontId="2" type="noConversion"/>
  </si>
  <si>
    <t>210kgf/cm2 RC基礎(含模板.鋼筋組立)</t>
    <phoneticPr fontId="2" type="noConversion"/>
  </si>
  <si>
    <t>丈量.運輸</t>
    <phoneticPr fontId="2" type="noConversion"/>
  </si>
  <si>
    <t>組裝</t>
    <phoneticPr fontId="2" type="noConversion"/>
  </si>
  <si>
    <t>零星工料</t>
    <phoneticPr fontId="2" type="noConversion"/>
  </si>
  <si>
    <t>工程編號</t>
    <phoneticPr fontId="2" type="noConversion"/>
  </si>
  <si>
    <t>項次</t>
  </si>
  <si>
    <t>工作項目</t>
    <phoneticPr fontId="2" type="noConversion"/>
  </si>
  <si>
    <t>金額(元)</t>
    <phoneticPr fontId="2" type="noConversion"/>
  </si>
  <si>
    <t/>
  </si>
  <si>
    <t>環境整理/道路交通維護費(壹*0.5%)</t>
    <phoneticPr fontId="2" type="noConversion"/>
  </si>
  <si>
    <t>環境整理/道路交通維護費(壹*0.5%)</t>
    <phoneticPr fontId="2" type="noConversion"/>
  </si>
  <si>
    <t>營造綜合保險費(檢據核銷)(壹*0.3%)</t>
    <phoneticPr fontId="2" type="noConversion"/>
  </si>
  <si>
    <t>發包工程費</t>
    <phoneticPr fontId="2" type="noConversion"/>
  </si>
  <si>
    <t>假設工程</t>
    <phoneticPr fontId="2" type="noConversion"/>
  </si>
  <si>
    <t>座</t>
    <phoneticPr fontId="2" type="noConversion"/>
  </si>
  <si>
    <t>才</t>
    <phoneticPr fontId="2" type="noConversion"/>
  </si>
  <si>
    <t>片</t>
    <phoneticPr fontId="2" type="noConversion"/>
  </si>
  <si>
    <t>合計(壹)</t>
    <phoneticPr fontId="2" type="noConversion"/>
  </si>
  <si>
    <t>二</t>
    <phoneticPr fontId="10" type="noConversion"/>
  </si>
  <si>
    <t>本項小計(二)</t>
    <phoneticPr fontId="2" type="noConversion"/>
  </si>
  <si>
    <t>三</t>
    <phoneticPr fontId="10" type="noConversion"/>
  </si>
  <si>
    <t>本項小計(三)</t>
    <phoneticPr fontId="2" type="noConversion"/>
  </si>
  <si>
    <t>式</t>
    <phoneticPr fontId="2" type="noConversion"/>
  </si>
  <si>
    <t>式</t>
    <phoneticPr fontId="2" type="noConversion"/>
  </si>
  <si>
    <t>工程名稱</t>
    <phoneticPr fontId="2" type="noConversion"/>
  </si>
  <si>
    <t>施工地點</t>
    <phoneticPr fontId="2" type="noConversion"/>
  </si>
  <si>
    <t>年月日</t>
    <phoneticPr fontId="2" type="noConversion"/>
  </si>
  <si>
    <t>中華民國    年    月    日</t>
    <phoneticPr fontId="2" type="noConversion"/>
  </si>
  <si>
    <t>廠商</t>
    <phoneticPr fontId="2" type="noConversion"/>
  </si>
  <si>
    <t>甲</t>
    <phoneticPr fontId="2" type="noConversion"/>
  </si>
  <si>
    <t>直接工程費</t>
    <phoneticPr fontId="2" type="noConversion"/>
  </si>
  <si>
    <t>乙</t>
    <phoneticPr fontId="2" type="noConversion"/>
  </si>
  <si>
    <t>間接工程費</t>
    <phoneticPr fontId="2" type="noConversion"/>
  </si>
  <si>
    <t>工程告示牌</t>
    <phoneticPr fontId="2" type="noConversion"/>
  </si>
  <si>
    <t>裝修工程</t>
    <phoneticPr fontId="10" type="noConversion"/>
  </si>
  <si>
    <t>式</t>
    <phoneticPr fontId="2" type="noConversion"/>
  </si>
  <si>
    <t xml:space="preserve">勞工安全衛生費用   (甲*1%) </t>
    <phoneticPr fontId="2" type="noConversion"/>
  </si>
  <si>
    <t>品質管制費(甲*1%)</t>
    <phoneticPr fontId="2" type="noConversion"/>
  </si>
  <si>
    <t>每M2 單價計</t>
    <phoneticPr fontId="10" type="noConversion"/>
  </si>
  <si>
    <t>廠 商</t>
    <phoneticPr fontId="2" type="noConversion"/>
  </si>
  <si>
    <t>工程名稱</t>
    <phoneticPr fontId="10" type="noConversion"/>
  </si>
  <si>
    <t>承包商利潤  (甲*約5%)</t>
    <phoneticPr fontId="2" type="noConversion"/>
  </si>
  <si>
    <t>營造綜合保險費  (甲*0.3%)</t>
    <phoneticPr fontId="2" type="noConversion"/>
  </si>
  <si>
    <t>備    註</t>
    <phoneticPr fontId="2" type="noConversion"/>
  </si>
  <si>
    <t>台</t>
    <phoneticPr fontId="2" type="noConversion"/>
  </si>
  <si>
    <t>五金配件/搬運/清潔/損耗</t>
  </si>
  <si>
    <t>車縫工資</t>
  </si>
  <si>
    <t>安裝工資</t>
  </si>
  <si>
    <t>才</t>
  </si>
  <si>
    <t>支</t>
    <phoneticPr fontId="2" type="noConversion"/>
  </si>
  <si>
    <t>總表</t>
    <phoneticPr fontId="2" type="noConversion"/>
  </si>
  <si>
    <t>詳細價目表</t>
    <phoneticPr fontId="2" type="noConversion"/>
  </si>
  <si>
    <t>單價分析表</t>
    <phoneticPr fontId="2" type="noConversion"/>
  </si>
  <si>
    <t>坐式馬桶含安裝</t>
    <phoneticPr fontId="2" type="noConversion"/>
  </si>
  <si>
    <t>新設廁所搗擺及門片</t>
    <phoneticPr fontId="2" type="noConversion"/>
  </si>
  <si>
    <t>間</t>
    <phoneticPr fontId="2" type="noConversion"/>
  </si>
  <si>
    <t>新設捲簾</t>
    <phoneticPr fontId="2" type="noConversion"/>
  </si>
  <si>
    <t>新設吸頂型天花板循環扇</t>
    <phoneticPr fontId="2" type="noConversion"/>
  </si>
  <si>
    <t>新設T-BAR輕鋼架燈具含LED燈管</t>
    <phoneticPr fontId="2" type="noConversion"/>
  </si>
  <si>
    <t>資訊及機電工程</t>
    <phoneticPr fontId="10" type="noConversion"/>
  </si>
  <si>
    <t>廁所管路變更配置(含管線五金,打鑿)</t>
    <phoneticPr fontId="2" type="noConversion"/>
  </si>
  <si>
    <t>組</t>
    <phoneticPr fontId="2" type="noConversion"/>
  </si>
  <si>
    <t>新辦公室前置及完工清潔費</t>
    <phoneticPr fontId="2" type="noConversion"/>
  </si>
  <si>
    <t>4樓分電表</t>
    <phoneticPr fontId="2" type="noConversion"/>
  </si>
  <si>
    <t>5樓分電表</t>
    <phoneticPr fontId="2" type="noConversion"/>
  </si>
  <si>
    <t>新增分電盤</t>
    <phoneticPr fontId="2" type="noConversion"/>
  </si>
  <si>
    <t>四</t>
    <phoneticPr fontId="2" type="noConversion"/>
  </si>
  <si>
    <t>五</t>
    <phoneticPr fontId="2" type="noConversion"/>
  </si>
  <si>
    <t>六</t>
    <phoneticPr fontId="2" type="noConversion"/>
  </si>
  <si>
    <t>七</t>
    <phoneticPr fontId="2" type="noConversion"/>
  </si>
  <si>
    <t>合計(一至七)</t>
    <phoneticPr fontId="2" type="noConversion"/>
  </si>
  <si>
    <t>加值營業稅((合計一至七)*5%)</t>
    <phoneticPr fontId="2" type="noConversion"/>
  </si>
  <si>
    <t>八</t>
    <phoneticPr fontId="2" type="noConversion"/>
  </si>
  <si>
    <t>電梯及通道保護工程</t>
    <phoneticPr fontId="2" type="noConversion"/>
  </si>
  <si>
    <t>現有設備及資料物品搬遷費(辦公家具,電腦,資通訊設備,文書資料,置物櫥櫃,影印機等)</t>
    <phoneticPr fontId="2" type="noConversion"/>
  </si>
  <si>
    <t>天花板油漆修補</t>
    <phoneticPr fontId="2" type="noConversion"/>
  </si>
  <si>
    <t>牆面油漆修補</t>
    <phoneticPr fontId="2" type="noConversion"/>
  </si>
  <si>
    <t>弱電含網路系統內線佈線施工</t>
    <phoneticPr fontId="2" type="noConversion"/>
  </si>
  <si>
    <t>水電管路，插座，開關修改及安裝</t>
    <phoneticPr fontId="2" type="noConversion"/>
  </si>
  <si>
    <t>詳單價分析表壹-甲-二-5</t>
    <phoneticPr fontId="2" type="noConversion"/>
  </si>
  <si>
    <t>詳單價分析表壹-甲-二-6</t>
    <phoneticPr fontId="2" type="noConversion"/>
  </si>
  <si>
    <t xml:space="preserve">單位：M2        </t>
    <phoneticPr fontId="10" type="noConversion"/>
  </si>
  <si>
    <t>施作工資</t>
    <phoneticPr fontId="2" type="noConversion"/>
  </si>
  <si>
    <t>工</t>
    <phoneticPr fontId="2" type="noConversion"/>
  </si>
  <si>
    <t>五金配件/搬運/清潔/損耗</t>
    <phoneticPr fontId="2" type="noConversion"/>
  </si>
  <si>
    <t>壹-甲-二-6</t>
    <phoneticPr fontId="10" type="noConversion"/>
  </si>
  <si>
    <t>壹-甲-二-5</t>
    <phoneticPr fontId="10" type="noConversion"/>
  </si>
  <si>
    <t xml:space="preserve">單位：才        </t>
    <phoneticPr fontId="10" type="noConversion"/>
  </si>
  <si>
    <t>項目</t>
    <phoneticPr fontId="2" type="noConversion"/>
  </si>
  <si>
    <t>單位</t>
    <phoneticPr fontId="2" type="noConversion"/>
  </si>
  <si>
    <t>數量</t>
    <phoneticPr fontId="2" type="noConversion"/>
  </si>
  <si>
    <t>單價</t>
    <phoneticPr fontId="2" type="noConversion"/>
  </si>
  <si>
    <t>材料</t>
    <phoneticPr fontId="2" type="noConversion"/>
  </si>
  <si>
    <t>每 才 單價計</t>
    <phoneticPr fontId="2" type="noConversion"/>
  </si>
  <si>
    <t>高雄分會辦公廳舍裝修工程</t>
    <phoneticPr fontId="2" type="noConversion"/>
  </si>
  <si>
    <t>高雄市前金區六合二路219號</t>
    <phoneticPr fontId="2" type="noConversion"/>
  </si>
  <si>
    <t>不鏽鋼流理台</t>
    <phoneticPr fontId="2" type="noConversion"/>
  </si>
  <si>
    <t>財團法人犯罪被害人保護協會臺灣高雄分會</t>
    <phoneticPr fontId="2" type="noConversion"/>
  </si>
  <si>
    <t xml:space="preserve"> 財團法人犯罪被害人保護協會臺灣高雄分會                             高雄分會辦公廳舍裝修工程
工程標價清單</t>
    <phoneticPr fontId="2" type="noConversion"/>
  </si>
  <si>
    <t>新設合金鋼高架地板</t>
    <phoneticPr fontId="2" type="noConversion"/>
  </si>
  <si>
    <t>合金鋼高架地板-基座</t>
    <phoneticPr fontId="2" type="noConversion"/>
  </si>
  <si>
    <t>合金鋼高架地板-桁樑</t>
    <phoneticPr fontId="2" type="noConversion"/>
  </si>
  <si>
    <t>合金鋼高架地板-(裸板+HPL)</t>
    <phoneticPr fontId="2" type="noConversion"/>
  </si>
  <si>
    <t>現有廁所(搗擺含門片,小便斗,面盆,水龍頭等)及5樓原有圓形燈具拆除運棄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</si>
</sst>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76" formatCode="0_);[Red]\(0\)"/>
    <numFmt numFmtId="177" formatCode="0.00_);[Red]\(0.00\)"/>
    <numFmt numFmtId="178" formatCode="#,##0_);[Red]\(#,##0\)"/>
    <numFmt numFmtId="179" formatCode="#,##0.00_ "/>
    <numFmt numFmtId="180" formatCode="_-* #,##0.00_-;\-* #,##0.00_-;_-* &quot;-&quot;_-;_-@_-"/>
    <numFmt numFmtId="181" formatCode="0.0000_);[Red]\(0.0000\)"/>
    <numFmt numFmtId="182" formatCode="#,##0.00_);[Red]\(#,##0.00\)"/>
    <numFmt numFmtId="183" formatCode="#,##0.0_);[Red]\(#,##0.0\)"/>
    <numFmt numFmtId="184" formatCode="#,##0.0"/>
    <numFmt numFmtId="185" formatCode="#,##0.00_);\(#,##0.00\)"/>
    <numFmt numFmtId="186" formatCode="#,##0.0_);\(#,##0.0\)"/>
    <numFmt numFmtId="187" formatCode="#,##0_);\(#,##0\)"/>
    <numFmt numFmtId="188" formatCode="0.0000;[Red]0.0000"/>
    <numFmt numFmtId="189" formatCode="0.000"/>
    <numFmt numFmtId="190" formatCode="0.00000%"/>
    <numFmt numFmtId="191" formatCode="0.00000&quot;  &quot;"/>
    <numFmt numFmtId="192" formatCode="0.00_);\(0.00\)"/>
    <numFmt numFmtId="193" formatCode="General_)"/>
    <numFmt numFmtId="194" formatCode="#,##0\ &quot;F&quot;;[Red]\-#,##0\ &quot;F&quot;"/>
    <numFmt numFmtId="195" formatCode="#,##0.00\ &quot;F&quot;;[Red]\-#,##0.00\ &quot;F&quot;"/>
    <numFmt numFmtId="196" formatCode="0.00_)"/>
    <numFmt numFmtId="197" formatCode="00\-000"/>
    <numFmt numFmtId="198" formatCode="m/d/yy\ hh:mm"/>
    <numFmt numFmtId="199" formatCode="_-&quot;F&quot;\ * #,##0.00_-;_-&quot;F&quot;\ * #,##0.00\-;_-&quot;F&quot;\ * &quot;-&quot;??_-;_-@_-"/>
    <numFmt numFmtId="200" formatCode="\300.00"/>
    <numFmt numFmtId="201" formatCode="\300"/>
    <numFmt numFmtId="202" formatCode="_(&quot;$&quot;* #,##0_);_(&quot;$&quot;* \(#,##0\);_(&quot;$&quot;* &quot;-&quot;_);_(@_)"/>
  </numFmts>
  <fonts count="117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0"/>
      <name val="Helv"/>
      <family val="2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4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9"/>
      <name val="細明體"/>
      <family val="3"/>
      <charset val="136"/>
    </font>
    <font>
      <sz val="10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name val="新細明體"/>
      <family val="1"/>
      <charset val="136"/>
    </font>
    <font>
      <sz val="10"/>
      <name val="細明體"/>
      <family val="3"/>
      <charset val="136"/>
    </font>
    <font>
      <sz val="9"/>
      <name val="新細明體"/>
      <family val="1"/>
      <charset val="136"/>
    </font>
    <font>
      <sz val="16"/>
      <color indexed="8"/>
      <name val="標楷體"/>
      <family val="4"/>
      <charset val="136"/>
    </font>
    <font>
      <sz val="10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sz val="12"/>
      <color indexed="9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0"/>
      <name val="Arial"/>
      <family val="2"/>
    </font>
    <font>
      <sz val="11"/>
      <name val=""/>
      <family val="1"/>
      <charset val="136"/>
    </font>
    <font>
      <sz val="14"/>
      <name val="中楷體"/>
      <family val="1"/>
      <charset val="136"/>
    </font>
    <font>
      <sz val="11"/>
      <color indexed="8"/>
      <name val="新細明體"/>
      <family val="1"/>
      <charset val="136"/>
    </font>
    <font>
      <sz val="11"/>
      <color indexed="9"/>
      <name val="新細明體"/>
      <family val="1"/>
      <charset val="136"/>
    </font>
    <font>
      <sz val="12"/>
      <name val="細明體"/>
      <family val="3"/>
      <charset val="136"/>
    </font>
    <font>
      <sz val="11"/>
      <color indexed="20"/>
      <name val="新細明體"/>
      <family val="1"/>
      <charset val="136"/>
    </font>
    <font>
      <sz val="8"/>
      <name val="Times"/>
      <family val="1"/>
    </font>
    <font>
      <b/>
      <sz val="8.3000000000000007"/>
      <name val="Helv"/>
      <family val="2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10"/>
      <name val="新細明體"/>
      <family val="1"/>
      <charset val="136"/>
    </font>
    <font>
      <sz val="12"/>
      <name val="Courier"/>
      <family val="3"/>
    </font>
    <font>
      <b/>
      <sz val="11"/>
      <color indexed="9"/>
      <name val="新細明體"/>
      <family val="1"/>
      <charset val="136"/>
    </font>
    <font>
      <sz val="8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i/>
      <sz val="11"/>
      <color indexed="23"/>
      <name val="新細明體"/>
      <family val="1"/>
      <charset val="136"/>
    </font>
    <font>
      <sz val="11"/>
      <color indexed="17"/>
      <name val="新細明體"/>
      <family val="1"/>
      <charset val="136"/>
    </font>
    <font>
      <b/>
      <sz val="12"/>
      <name val="Arial"/>
      <family val="2"/>
    </font>
    <font>
      <b/>
      <sz val="13"/>
      <color indexed="62"/>
      <name val="新細明體"/>
      <family val="1"/>
      <charset val="136"/>
    </font>
    <font>
      <b/>
      <sz val="11"/>
      <color indexed="62"/>
      <name val="新細明體"/>
      <family val="1"/>
      <charset val="136"/>
    </font>
    <font>
      <u/>
      <sz val="10"/>
      <color indexed="12"/>
      <name val="Arial"/>
      <family val="2"/>
    </font>
    <font>
      <sz val="11"/>
      <color indexed="62"/>
      <name val="新細明體"/>
      <family val="1"/>
      <charset val="136"/>
    </font>
    <font>
      <sz val="11"/>
      <color indexed="10"/>
      <name val="新細明體"/>
      <family val="1"/>
      <charset val="136"/>
    </font>
    <font>
      <b/>
      <sz val="10"/>
      <name val="Times"/>
      <family val="1"/>
    </font>
    <font>
      <sz val="10"/>
      <name val="MS Sans Serif"/>
      <family val="2"/>
    </font>
    <font>
      <i/>
      <sz val="8"/>
      <name val="Times"/>
      <family val="1"/>
    </font>
    <font>
      <sz val="11"/>
      <color indexed="19"/>
      <name val="新細明體"/>
      <family val="1"/>
      <charset val="136"/>
    </font>
    <font>
      <sz val="7"/>
      <name val="Small Fonts"/>
      <family val="2"/>
    </font>
    <font>
      <b/>
      <i/>
      <sz val="16"/>
      <name val="Helv"/>
      <family val="2"/>
    </font>
    <font>
      <b/>
      <sz val="11"/>
      <color indexed="63"/>
      <name val="新細明體"/>
      <family val="1"/>
      <charset val="136"/>
    </font>
    <font>
      <sz val="12"/>
      <color indexed="8"/>
      <name val="Times New Roman"/>
      <family val="1"/>
    </font>
    <font>
      <sz val="10"/>
      <color indexed="8"/>
      <name val="MS Sans Serif"/>
      <family val="2"/>
    </font>
    <font>
      <b/>
      <sz val="12"/>
      <name val="MS Sans Serif"/>
      <family val="2"/>
    </font>
    <font>
      <sz val="12"/>
      <name val="MS Sans Serif"/>
      <family val="2"/>
    </font>
    <font>
      <sz val="9"/>
      <name val="CG Times (W1)"/>
      <family val="1"/>
    </font>
    <font>
      <b/>
      <sz val="11"/>
      <color indexed="8"/>
      <name val="新細明體"/>
      <family val="1"/>
      <charset val="136"/>
    </font>
    <font>
      <sz val="16"/>
      <name val="細明體"/>
      <family val="3"/>
      <charset val="136"/>
    </font>
    <font>
      <sz val="12"/>
      <name val="華康中楷體"/>
      <family val="3"/>
      <charset val="136"/>
    </font>
    <font>
      <sz val="12"/>
      <color indexed="19"/>
      <name val="新細明體"/>
      <family val="1"/>
      <charset val="136"/>
    </font>
    <font>
      <sz val="11"/>
      <name val="元易細明體"/>
      <family val="3"/>
      <charset val="136"/>
    </font>
    <font>
      <sz val="10"/>
      <name val="華康中楷體"/>
      <family val="3"/>
      <charset val="136"/>
    </font>
    <font>
      <b/>
      <sz val="12"/>
      <color indexed="10"/>
      <name val="新細明體"/>
      <family val="1"/>
      <charset val="136"/>
    </font>
    <font>
      <sz val="12"/>
      <name val="細圓體"/>
      <family val="1"/>
      <charset val="136"/>
    </font>
    <font>
      <b/>
      <sz val="15"/>
      <color indexed="62"/>
      <name val="新細明體"/>
      <family val="1"/>
      <charset val="136"/>
    </font>
    <font>
      <b/>
      <sz val="18"/>
      <color indexed="62"/>
      <name val="新細明體"/>
      <family val="1"/>
      <charset val="136"/>
    </font>
    <font>
      <sz val="10"/>
      <color indexed="12"/>
      <name val="華康中楷體"/>
      <family val="3"/>
      <charset val="136"/>
    </font>
    <font>
      <u/>
      <sz val="9"/>
      <color indexed="36"/>
      <name val="細明體"/>
      <family val="3"/>
      <charset val="136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Helv"/>
      <family val="2"/>
    </font>
    <font>
      <sz val="18"/>
      <name val="標楷體"/>
      <family val="4"/>
      <charset val="136"/>
    </font>
    <font>
      <sz val="18"/>
      <name val="Helv"/>
      <family val="2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0"/>
      <color indexed="8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b/>
      <sz val="10"/>
      <name val="新細明體"/>
      <family val="1"/>
      <charset val="136"/>
      <scheme val="minor"/>
    </font>
    <font>
      <sz val="11"/>
      <color indexed="8"/>
      <name val="新細明體"/>
      <family val="1"/>
      <charset val="136"/>
      <scheme val="minor"/>
    </font>
    <font>
      <sz val="10"/>
      <color rgb="FFFF0000"/>
      <name val="新細明體"/>
      <family val="1"/>
      <charset val="136"/>
      <scheme val="minor"/>
    </font>
    <font>
      <sz val="14"/>
      <color rgb="FF000000"/>
      <name val="標楷體"/>
      <family val="4"/>
      <charset val="136"/>
    </font>
    <font>
      <b/>
      <sz val="16"/>
      <color indexed="8"/>
      <name val="新細明體"/>
      <family val="1"/>
      <charset val="136"/>
      <scheme val="minor"/>
    </font>
    <font>
      <b/>
      <sz val="12"/>
      <name val="新細明體"/>
      <family val="1"/>
      <charset val="136"/>
      <scheme val="minor"/>
    </font>
    <font>
      <sz val="16"/>
      <name val="新細明體"/>
      <family val="1"/>
      <charset val="136"/>
      <scheme val="minor"/>
    </font>
    <font>
      <sz val="11"/>
      <name val="標楷體"/>
      <family val="4"/>
      <charset val="136"/>
    </font>
    <font>
      <sz val="12"/>
      <color rgb="FF000000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</fonts>
  <fills count="7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  <bgColor indexed="4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43"/>
      </patternFill>
    </fill>
    <fill>
      <patternFill patternType="solid">
        <fgColor indexed="46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gray0625">
        <fgColor indexed="12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5"/>
        <bgColor indexed="23"/>
      </patternFill>
    </fill>
    <fill>
      <patternFill patternType="solid">
        <fgColor indexed="46"/>
        <bgColor indexed="4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8">
    <xf numFmtId="0" fontId="0" fillId="0" borderId="0">
      <alignment vertical="center"/>
    </xf>
    <xf numFmtId="41" fontId="2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0" fillId="0" borderId="0"/>
    <xf numFmtId="0" fontId="19" fillId="0" borderId="0"/>
    <xf numFmtId="0" fontId="31" fillId="0" borderId="1" applyNumberFormat="0" applyFont="0" applyAlignment="0">
      <alignment horizontal="center"/>
    </xf>
    <xf numFmtId="0" fontId="32" fillId="2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85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/>
    <xf numFmtId="0" fontId="85" fillId="41" borderId="0" applyNumberFormat="0" applyBorder="0" applyAlignment="0" applyProtection="0">
      <alignment vertical="center"/>
    </xf>
    <xf numFmtId="0" fontId="1" fillId="9" borderId="0" applyNumberFormat="0" applyBorder="0" applyAlignment="0" applyProtection="0"/>
    <xf numFmtId="0" fontId="85" fillId="42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85" fillId="43" borderId="0" applyNumberFormat="0" applyBorder="0" applyAlignment="0" applyProtection="0">
      <alignment vertical="center"/>
    </xf>
    <xf numFmtId="0" fontId="1" fillId="13" borderId="0" applyNumberFormat="0" applyBorder="0" applyAlignment="0" applyProtection="0"/>
    <xf numFmtId="0" fontId="85" fillId="44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85" fillId="45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32" fillId="6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85" fillId="46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85" fillId="47" borderId="0" applyNumberFormat="0" applyBorder="0" applyAlignment="0" applyProtection="0">
      <alignment vertical="center"/>
    </xf>
    <xf numFmtId="0" fontId="1" fillId="9" borderId="0" applyNumberFormat="0" applyBorder="0" applyAlignment="0" applyProtection="0"/>
    <xf numFmtId="0" fontId="85" fillId="48" borderId="0" applyNumberFormat="0" applyBorder="0" applyAlignment="0" applyProtection="0">
      <alignment vertical="center"/>
    </xf>
    <xf numFmtId="0" fontId="1" fillId="16" borderId="0" applyNumberFormat="0" applyBorder="0" applyAlignment="0" applyProtection="0"/>
    <xf numFmtId="0" fontId="85" fillId="49" borderId="0" applyNumberFormat="0" applyBorder="0" applyAlignment="0" applyProtection="0">
      <alignment vertical="center"/>
    </xf>
    <xf numFmtId="0" fontId="1" fillId="17" borderId="0" applyNumberFormat="0" applyBorder="0" applyAlignment="0" applyProtection="0"/>
    <xf numFmtId="0" fontId="85" fillId="50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85" fillId="51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33" fillId="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86" fillId="52" borderId="0" applyNumberFormat="0" applyBorder="0" applyAlignment="0" applyProtection="0">
      <alignment vertical="center"/>
    </xf>
    <xf numFmtId="0" fontId="20" fillId="14" borderId="0" applyNumberFormat="0" applyBorder="0" applyAlignment="0" applyProtection="0"/>
    <xf numFmtId="0" fontId="86" fillId="53" borderId="0" applyNumberFormat="0" applyBorder="0" applyAlignment="0" applyProtection="0">
      <alignment vertical="center"/>
    </xf>
    <xf numFmtId="0" fontId="20" fillId="20" borderId="0" applyNumberFormat="0" applyBorder="0" applyAlignment="0" applyProtection="0"/>
    <xf numFmtId="0" fontId="86" fillId="54" borderId="0" applyNumberFormat="0" applyBorder="0" applyAlignment="0" applyProtection="0">
      <alignment vertical="center"/>
    </xf>
    <xf numFmtId="0" fontId="20" fillId="21" borderId="0" applyNumberFormat="0" applyBorder="0" applyAlignment="0" applyProtection="0"/>
    <xf numFmtId="0" fontId="86" fillId="55" borderId="0" applyNumberFormat="0" applyBorder="0" applyAlignment="0" applyProtection="0">
      <alignment vertical="center"/>
    </xf>
    <xf numFmtId="0" fontId="20" fillId="17" borderId="0" applyNumberFormat="0" applyBorder="0" applyAlignment="0" applyProtection="0"/>
    <xf numFmtId="0" fontId="86" fillId="56" borderId="0" applyNumberFormat="0" applyBorder="0" applyAlignment="0" applyProtection="0">
      <alignment vertical="center"/>
    </xf>
    <xf numFmtId="0" fontId="20" fillId="14" borderId="0" applyNumberFormat="0" applyBorder="0" applyAlignment="0" applyProtection="0"/>
    <xf numFmtId="0" fontId="86" fillId="57" borderId="0" applyNumberFormat="0" applyBorder="0" applyAlignment="0" applyProtection="0">
      <alignment vertical="center"/>
    </xf>
    <xf numFmtId="0" fontId="20" fillId="9" borderId="0" applyNumberFormat="0" applyBorder="0" applyAlignment="0" applyProtection="0"/>
    <xf numFmtId="0" fontId="19" fillId="0" borderId="2" applyNumberFormat="0" applyFont="0" applyAlignment="0"/>
    <xf numFmtId="0" fontId="34" fillId="0" borderId="0"/>
    <xf numFmtId="0" fontId="33" fillId="23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0" borderId="0"/>
    <xf numFmtId="0" fontId="37" fillId="26" borderId="3" applyNumberFormat="0" applyAlignment="0"/>
    <xf numFmtId="188" fontId="13" fillId="0" borderId="0" applyFill="0" applyBorder="0" applyAlignment="0"/>
    <xf numFmtId="188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189" fontId="38" fillId="0" borderId="0" applyFill="0" applyBorder="0" applyAlignment="0"/>
    <xf numFmtId="186" fontId="39" fillId="0" borderId="0" applyFill="0" applyBorder="0" applyAlignment="0"/>
    <xf numFmtId="190" fontId="13" fillId="0" borderId="0" applyFill="0" applyBorder="0" applyAlignment="0"/>
    <xf numFmtId="190" fontId="13" fillId="0" borderId="0" applyFill="0" applyBorder="0" applyAlignment="0"/>
    <xf numFmtId="188" fontId="13" fillId="0" borderId="0" applyFill="0" applyBorder="0" applyAlignment="0"/>
    <xf numFmtId="188" fontId="13" fillId="0" borderId="0" applyFill="0" applyBorder="0" applyAlignment="0"/>
    <xf numFmtId="191" fontId="13" fillId="0" borderId="0" applyFill="0" applyBorder="0" applyAlignment="0"/>
    <xf numFmtId="191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0" fontId="40" fillId="27" borderId="4" applyNumberFormat="0" applyAlignment="0" applyProtection="0">
      <alignment vertical="center"/>
    </xf>
    <xf numFmtId="0" fontId="41" fillId="0" borderId="0"/>
    <xf numFmtId="0" fontId="42" fillId="28" borderId="5" applyNumberFormat="0" applyAlignment="0" applyProtection="0">
      <alignment vertical="center"/>
    </xf>
    <xf numFmtId="41" fontId="29" fillId="0" borderId="0" applyFont="0" applyFill="0" applyBorder="0" applyAlignment="0" applyProtection="0"/>
    <xf numFmtId="188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37" fontId="43" fillId="0" borderId="0" applyFill="0" applyBorder="0" applyAlignment="0" applyProtection="0"/>
    <xf numFmtId="186" fontId="43" fillId="0" borderId="0" applyFill="0" applyBorder="0" applyAlignment="0" applyProtection="0"/>
    <xf numFmtId="43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44" fontId="29" fillId="0" borderId="0" applyFont="0" applyFill="0" applyBorder="0" applyAlignment="0" applyProtection="0"/>
    <xf numFmtId="14" fontId="44" fillId="0" borderId="0" applyFill="0" applyBorder="0" applyAlignment="0"/>
    <xf numFmtId="192" fontId="13" fillId="0" borderId="6">
      <alignment vertical="center"/>
    </xf>
    <xf numFmtId="192" fontId="13" fillId="0" borderId="6">
      <alignment vertical="center"/>
    </xf>
    <xf numFmtId="38" fontId="45" fillId="0" borderId="0" applyBorder="0" applyAlignment="0"/>
    <xf numFmtId="188" fontId="13" fillId="0" borderId="0" applyFill="0" applyBorder="0" applyAlignment="0"/>
    <xf numFmtId="188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188" fontId="13" fillId="0" borderId="0" applyFill="0" applyBorder="0" applyAlignment="0"/>
    <xf numFmtId="188" fontId="13" fillId="0" borderId="0" applyFill="0" applyBorder="0" applyAlignment="0"/>
    <xf numFmtId="191" fontId="13" fillId="0" borderId="0" applyFill="0" applyBorder="0" applyAlignment="0"/>
    <xf numFmtId="191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0" fontId="46" fillId="0" borderId="0" applyNumberFormat="0" applyFill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38" fontId="43" fillId="29" borderId="0" applyNumberFormat="0" applyBorder="0" applyAlignment="0" applyProtection="0"/>
    <xf numFmtId="0" fontId="48" fillId="0" borderId="7" applyNumberFormat="0" applyAlignment="0" applyProtection="0">
      <alignment horizontal="left" vertical="center"/>
    </xf>
    <xf numFmtId="0" fontId="48" fillId="0" borderId="8">
      <alignment horizontal="left" vertical="center"/>
    </xf>
    <xf numFmtId="0" fontId="49" fillId="0" borderId="9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2" fillId="15" borderId="4" applyNumberFormat="0" applyAlignment="0" applyProtection="0">
      <alignment vertical="center"/>
    </xf>
    <xf numFmtId="10" fontId="43" fillId="30" borderId="2" applyNumberFormat="0" applyBorder="0" applyAlignment="0" applyProtection="0"/>
    <xf numFmtId="188" fontId="13" fillId="0" borderId="0" applyFill="0" applyBorder="0" applyAlignment="0"/>
    <xf numFmtId="188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188" fontId="13" fillId="0" borderId="0" applyFill="0" applyBorder="0" applyAlignment="0"/>
    <xf numFmtId="188" fontId="13" fillId="0" borderId="0" applyFill="0" applyBorder="0" applyAlignment="0"/>
    <xf numFmtId="191" fontId="13" fillId="0" borderId="0" applyFill="0" applyBorder="0" applyAlignment="0"/>
    <xf numFmtId="191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0" fontId="53" fillId="0" borderId="11" applyNumberFormat="0" applyFill="0" applyAlignment="0" applyProtection="0">
      <alignment vertical="center"/>
    </xf>
    <xf numFmtId="193" fontId="41" fillId="31" borderId="2" applyNumberFormat="0" applyFont="0" applyFill="0" applyBorder="0">
      <alignment horizontal="center" vertical="center"/>
    </xf>
    <xf numFmtId="0" fontId="54" fillId="0" borderId="0"/>
    <xf numFmtId="38" fontId="55" fillId="0" borderId="0" applyFont="0" applyFill="0" applyBorder="0" applyAlignment="0" applyProtection="0"/>
    <xf numFmtId="40" fontId="55" fillId="0" borderId="0" applyFont="0" applyFill="0" applyBorder="0" applyAlignment="0" applyProtection="0"/>
    <xf numFmtId="194" fontId="55" fillId="0" borderId="0" applyFont="0" applyFill="0" applyBorder="0" applyAlignment="0" applyProtection="0"/>
    <xf numFmtId="195" fontId="55" fillId="0" borderId="0" applyFont="0" applyFill="0" applyBorder="0" applyAlignment="0" applyProtection="0"/>
    <xf numFmtId="0" fontId="56" fillId="0" borderId="0"/>
    <xf numFmtId="0" fontId="57" fillId="15" borderId="0" applyNumberFormat="0" applyBorder="0" applyAlignment="0" applyProtection="0">
      <alignment vertical="center"/>
    </xf>
    <xf numFmtId="37" fontId="58" fillId="0" borderId="0"/>
    <xf numFmtId="196" fontId="59" fillId="0" borderId="0"/>
    <xf numFmtId="0" fontId="29" fillId="0" borderId="0"/>
    <xf numFmtId="0" fontId="13" fillId="4" borderId="12" applyNumberFormat="0" applyFont="0" applyAlignment="0" applyProtection="0">
      <alignment vertical="center"/>
    </xf>
    <xf numFmtId="0" fontId="13" fillId="4" borderId="12" applyNumberFormat="0" applyFont="0" applyAlignment="0" applyProtection="0">
      <alignment vertical="center"/>
    </xf>
    <xf numFmtId="0" fontId="60" fillId="27" borderId="13" applyNumberFormat="0" applyAlignment="0" applyProtection="0">
      <alignment vertical="center"/>
    </xf>
    <xf numFmtId="0" fontId="61" fillId="31" borderId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3" fillId="0" borderId="0" applyFont="0" applyFill="0" applyBorder="0" applyAlignment="0" applyProtection="0"/>
    <xf numFmtId="10" fontId="29" fillId="0" borderId="0" applyFont="0" applyFill="0" applyBorder="0" applyAlignment="0" applyProtection="0"/>
    <xf numFmtId="9" fontId="62" fillId="0" borderId="0" applyFont="0" applyFill="0" applyProtection="0"/>
    <xf numFmtId="188" fontId="13" fillId="0" borderId="0" applyFill="0" applyBorder="0" applyAlignment="0"/>
    <xf numFmtId="188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188" fontId="13" fillId="0" borderId="0" applyFill="0" applyBorder="0" applyAlignment="0"/>
    <xf numFmtId="188" fontId="13" fillId="0" borderId="0" applyFill="0" applyBorder="0" applyAlignment="0"/>
    <xf numFmtId="191" fontId="13" fillId="0" borderId="0" applyFill="0" applyBorder="0" applyAlignment="0"/>
    <xf numFmtId="191" fontId="13" fillId="0" borderId="0" applyFill="0" applyBorder="0" applyAlignment="0"/>
    <xf numFmtId="184" fontId="13" fillId="0" borderId="0" applyFill="0" applyBorder="0" applyAlignment="0"/>
    <xf numFmtId="184" fontId="13" fillId="0" borderId="0" applyFill="0" applyBorder="0" applyAlignment="0"/>
    <xf numFmtId="4" fontId="43" fillId="0" borderId="0"/>
    <xf numFmtId="3" fontId="43" fillId="0" borderId="0" applyNumberFormat="0" applyFont="0" applyAlignment="0"/>
    <xf numFmtId="195" fontId="55" fillId="0" borderId="0">
      <alignment horizontal="center"/>
    </xf>
    <xf numFmtId="0" fontId="63" fillId="0" borderId="2">
      <alignment horizontal="center"/>
    </xf>
    <xf numFmtId="0" fontId="63" fillId="0" borderId="0">
      <alignment horizontal="center" vertical="center"/>
    </xf>
    <xf numFmtId="0" fontId="64" fillId="32" borderId="0" applyNumberFormat="0" applyFill="0">
      <alignment horizontal="left" vertical="center"/>
    </xf>
    <xf numFmtId="49" fontId="44" fillId="0" borderId="0" applyFill="0" applyBorder="0" applyAlignment="0"/>
    <xf numFmtId="198" fontId="13" fillId="0" borderId="0" applyFill="0" applyBorder="0" applyAlignment="0"/>
    <xf numFmtId="198" fontId="13" fillId="0" borderId="0" applyFill="0" applyBorder="0" applyAlignment="0"/>
    <xf numFmtId="199" fontId="13" fillId="0" borderId="0" applyFill="0" applyBorder="0" applyAlignment="0"/>
    <xf numFmtId="199" fontId="13" fillId="0" borderId="0" applyFill="0" applyBorder="0" applyAlignment="0"/>
    <xf numFmtId="0" fontId="65" fillId="0" borderId="14" applyNumberFormat="0" applyFill="0" applyProtection="0">
      <alignment horizontal="left" vertical="center"/>
    </xf>
    <xf numFmtId="0" fontId="66" fillId="0" borderId="15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29" fillId="0" borderId="0"/>
    <xf numFmtId="0" fontId="29" fillId="0" borderId="0"/>
    <xf numFmtId="0" fontId="13" fillId="0" borderId="0"/>
    <xf numFmtId="0" fontId="6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>
      <alignment vertical="center"/>
    </xf>
    <xf numFmtId="0" fontId="29" fillId="0" borderId="0"/>
    <xf numFmtId="0" fontId="13" fillId="0" borderId="0"/>
    <xf numFmtId="200" fontId="68" fillId="0" borderId="0"/>
    <xf numFmtId="43" fontId="13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/>
    <xf numFmtId="43" fontId="85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7" fillId="58" borderId="0" applyNumberFormat="0" applyBorder="0" applyAlignment="0" applyProtection="0">
      <alignment vertical="center"/>
    </xf>
    <xf numFmtId="0" fontId="69" fillId="16" borderId="0" applyNumberFormat="0" applyBorder="0" applyAlignment="0" applyProtection="0"/>
    <xf numFmtId="0" fontId="41" fillId="0" borderId="0"/>
    <xf numFmtId="0" fontId="88" fillId="0" borderId="40" applyNumberFormat="0" applyFill="0" applyAlignment="0" applyProtection="0">
      <alignment vertical="center"/>
    </xf>
    <xf numFmtId="0" fontId="21" fillId="0" borderId="16" applyNumberFormat="0" applyFill="0" applyAlignment="0" applyProtection="0"/>
    <xf numFmtId="0" fontId="89" fillId="59" borderId="0" applyNumberFormat="0" applyBorder="0" applyAlignment="0" applyProtection="0">
      <alignment vertical="center"/>
    </xf>
    <xf numFmtId="0" fontId="22" fillId="14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/>
    <xf numFmtId="0" fontId="70" fillId="0" borderId="17" applyAlignment="0">
      <alignment horizontal="center" vertical="center" wrapText="1"/>
    </xf>
    <xf numFmtId="201" fontId="71" fillId="0" borderId="18">
      <alignment vertical="center"/>
    </xf>
    <xf numFmtId="0" fontId="90" fillId="60" borderId="41" applyNumberFormat="0" applyAlignment="0" applyProtection="0">
      <alignment vertical="center"/>
    </xf>
    <xf numFmtId="0" fontId="72" fillId="33" borderId="4" applyNumberFormat="0" applyAlignment="0" applyProtection="0"/>
    <xf numFmtId="202" fontId="19" fillId="0" borderId="0" applyFont="0" applyFill="0" applyBorder="0" applyAlignment="0" applyProtection="0"/>
    <xf numFmtId="0" fontId="91" fillId="0" borderId="42" applyNumberFormat="0" applyFill="0" applyAlignment="0" applyProtection="0">
      <alignment vertical="center"/>
    </xf>
    <xf numFmtId="0" fontId="28" fillId="0" borderId="11" applyNumberFormat="0" applyFill="0" applyAlignment="0" applyProtection="0"/>
    <xf numFmtId="0" fontId="1" fillId="61" borderId="43" applyNumberFormat="0" applyFont="0" applyAlignment="0" applyProtection="0">
      <alignment vertical="center"/>
    </xf>
    <xf numFmtId="0" fontId="13" fillId="11" borderId="12" applyNumberFormat="0" applyAlignment="0" applyProtection="0"/>
    <xf numFmtId="2" fontId="73" fillId="31" borderId="19" applyProtection="0">
      <alignment horizontal="left"/>
    </xf>
    <xf numFmtId="0" fontId="19" fillId="0" borderId="20" applyNumberFormat="0" applyAlignment="0"/>
    <xf numFmtId="0" fontId="19" fillId="0" borderId="20" applyNumberFormat="0" applyAlignment="0"/>
    <xf numFmtId="0" fontId="9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86" fillId="62" borderId="0" applyNumberFormat="0" applyBorder="0" applyAlignment="0" applyProtection="0">
      <alignment vertical="center"/>
    </xf>
    <xf numFmtId="0" fontId="20" fillId="34" borderId="0" applyNumberFormat="0" applyBorder="0" applyAlignment="0" applyProtection="0"/>
    <xf numFmtId="0" fontId="86" fillId="63" borderId="0" applyNumberFormat="0" applyBorder="0" applyAlignment="0" applyProtection="0">
      <alignment vertical="center"/>
    </xf>
    <xf numFmtId="0" fontId="20" fillId="20" borderId="0" applyNumberFormat="0" applyBorder="0" applyAlignment="0" applyProtection="0"/>
    <xf numFmtId="0" fontId="86" fillId="64" borderId="0" applyNumberFormat="0" applyBorder="0" applyAlignment="0" applyProtection="0">
      <alignment vertical="center"/>
    </xf>
    <xf numFmtId="0" fontId="20" fillId="21" borderId="0" applyNumberFormat="0" applyBorder="0" applyAlignment="0" applyProtection="0"/>
    <xf numFmtId="0" fontId="86" fillId="65" borderId="0" applyNumberFormat="0" applyBorder="0" applyAlignment="0" applyProtection="0">
      <alignment vertical="center"/>
    </xf>
    <xf numFmtId="0" fontId="20" fillId="35" borderId="0" applyNumberFormat="0" applyBorder="0" applyAlignment="0" applyProtection="0"/>
    <xf numFmtId="0" fontId="86" fillId="66" borderId="0" applyNumberFormat="0" applyBorder="0" applyAlignment="0" applyProtection="0">
      <alignment vertical="center"/>
    </xf>
    <xf numFmtId="0" fontId="20" fillId="36" borderId="0" applyNumberFormat="0" applyBorder="0" applyAlignment="0" applyProtection="0"/>
    <xf numFmtId="0" fontId="86" fillId="67" borderId="0" applyNumberFormat="0" applyBorder="0" applyAlignment="0" applyProtection="0">
      <alignment vertical="center"/>
    </xf>
    <xf numFmtId="0" fontId="20" fillId="37" borderId="0" applyNumberFormat="0" applyBorder="0" applyAlignment="0" applyProtection="0"/>
    <xf numFmtId="0" fontId="74" fillId="0" borderId="21" applyNumberFormat="0" applyFill="0" applyAlignment="0" applyProtection="0"/>
    <xf numFmtId="0" fontId="94" fillId="0" borderId="44" applyNumberFormat="0" applyFill="0" applyAlignment="0" applyProtection="0">
      <alignment vertical="center"/>
    </xf>
    <xf numFmtId="0" fontId="74" fillId="0" borderId="22" applyNumberFormat="0" applyFill="0" applyAlignment="0" applyProtection="0">
      <alignment vertical="center"/>
    </xf>
    <xf numFmtId="0" fontId="49" fillId="0" borderId="23" applyNumberFormat="0" applyFill="0" applyAlignment="0" applyProtection="0"/>
    <xf numFmtId="0" fontId="95" fillId="0" borderId="45" applyNumberFormat="0" applyFill="0" applyAlignment="0" applyProtection="0">
      <alignment vertical="center"/>
    </xf>
    <xf numFmtId="0" fontId="75" fillId="0" borderId="0" applyNumberFormat="0" applyFill="0" applyBorder="0" applyAlignment="0" applyProtection="0"/>
    <xf numFmtId="0" fontId="96" fillId="0" borderId="46" applyNumberFormat="0" applyFill="0" applyAlignment="0" applyProtection="0">
      <alignment vertical="center"/>
    </xf>
    <xf numFmtId="0" fontId="50" fillId="0" borderId="24" applyNumberFormat="0" applyFill="0" applyAlignment="0" applyProtection="0"/>
    <xf numFmtId="0" fontId="96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/>
    <xf numFmtId="0" fontId="93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3" fillId="0" borderId="0"/>
    <xf numFmtId="39" fontId="76" fillId="0" borderId="25">
      <alignment horizontal="right"/>
    </xf>
    <xf numFmtId="0" fontId="97" fillId="68" borderId="41" applyNumberFormat="0" applyAlignment="0" applyProtection="0">
      <alignment vertical="center"/>
    </xf>
    <xf numFmtId="0" fontId="24" fillId="16" borderId="4" applyNumberFormat="0" applyAlignment="0" applyProtection="0"/>
    <xf numFmtId="0" fontId="98" fillId="60" borderId="47" applyNumberFormat="0" applyAlignment="0" applyProtection="0">
      <alignment vertical="center"/>
    </xf>
    <xf numFmtId="0" fontId="25" fillId="33" borderId="13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99" fillId="69" borderId="48" applyNumberFormat="0" applyAlignment="0" applyProtection="0">
      <alignment vertical="center"/>
    </xf>
    <xf numFmtId="0" fontId="26" fillId="38" borderId="5" applyNumberFormat="0" applyAlignment="0" applyProtection="0"/>
    <xf numFmtId="0" fontId="100" fillId="70" borderId="0" applyNumberFormat="0" applyBorder="0" applyAlignment="0" applyProtection="0">
      <alignment vertical="center"/>
    </xf>
    <xf numFmtId="0" fontId="27" fillId="39" borderId="0" applyNumberFormat="0" applyBorder="0" applyAlignment="0" applyProtection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9" borderId="0" applyNumberFormat="0" applyBorder="0" applyAlignment="0" applyProtection="0"/>
    <xf numFmtId="0" fontId="10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</cellStyleXfs>
  <cellXfs count="230">
    <xf numFmtId="0" fontId="0" fillId="0" borderId="0" xfId="0">
      <alignment vertical="center"/>
    </xf>
    <xf numFmtId="0" fontId="102" fillId="0" borderId="2" xfId="0" applyFont="1" applyBorder="1" applyAlignment="1">
      <alignment vertical="center" wrapText="1"/>
    </xf>
    <xf numFmtId="0" fontId="102" fillId="0" borderId="2" xfId="0" applyFont="1" applyBorder="1" applyAlignment="1">
      <alignment horizontal="center" vertical="center"/>
    </xf>
    <xf numFmtId="3" fontId="102" fillId="0" borderId="2" xfId="0" applyNumberFormat="1" applyFont="1" applyBorder="1" applyAlignment="1">
      <alignment horizontal="right" vertical="center"/>
    </xf>
    <xf numFmtId="0" fontId="102" fillId="0" borderId="2" xfId="0" applyFont="1" applyBorder="1">
      <alignment vertical="center"/>
    </xf>
    <xf numFmtId="0" fontId="0" fillId="0" borderId="0" xfId="0" applyAlignment="1">
      <alignment vertical="center" wrapText="1"/>
    </xf>
    <xf numFmtId="178" fontId="102" fillId="0" borderId="2" xfId="0" applyNumberFormat="1" applyFont="1" applyBorder="1">
      <alignment vertical="center"/>
    </xf>
    <xf numFmtId="178" fontId="102" fillId="0" borderId="2" xfId="0" applyNumberFormat="1" applyFont="1" applyBorder="1" applyAlignment="1">
      <alignment horizontal="right" vertical="center"/>
    </xf>
    <xf numFmtId="178" fontId="102" fillId="0" borderId="26" xfId="0" applyNumberFormat="1" applyFont="1" applyBorder="1">
      <alignment vertical="center"/>
    </xf>
    <xf numFmtId="178" fontId="0" fillId="0" borderId="0" xfId="0" applyNumberFormat="1">
      <alignment vertical="center"/>
    </xf>
    <xf numFmtId="178" fontId="102" fillId="0" borderId="27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181" fontId="11" fillId="0" borderId="0" xfId="0" applyNumberFormat="1" applyFont="1" applyAlignment="1"/>
    <xf numFmtId="182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12" fillId="31" borderId="0" xfId="0" applyFont="1" applyFill="1" applyAlignment="1">
      <alignment horizontal="center"/>
    </xf>
    <xf numFmtId="177" fontId="12" fillId="31" borderId="0" xfId="194" applyNumberFormat="1" applyFont="1" applyFill="1" applyAlignment="1"/>
    <xf numFmtId="177" fontId="12" fillId="31" borderId="0" xfId="194" applyNumberFormat="1" applyFont="1" applyFill="1" applyAlignment="1">
      <alignment horizontal="center"/>
    </xf>
    <xf numFmtId="181" fontId="12" fillId="31" borderId="0" xfId="194" applyNumberFormat="1" applyFont="1" applyFill="1" applyAlignment="1">
      <alignment horizontal="right"/>
    </xf>
    <xf numFmtId="182" fontId="12" fillId="31" borderId="0" xfId="194" applyNumberFormat="1" applyFont="1" applyFill="1" applyAlignment="1">
      <alignment horizontal="right"/>
    </xf>
    <xf numFmtId="177" fontId="12" fillId="31" borderId="0" xfId="194" applyNumberFormat="1" applyFont="1" applyFill="1" applyAlignment="1">
      <alignment horizontal="right" vertical="center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81" fontId="11" fillId="0" borderId="2" xfId="0" applyNumberFormat="1" applyFont="1" applyBorder="1" applyAlignment="1">
      <alignment horizontal="left" vertical="center" wrapText="1" indent="1"/>
    </xf>
    <xf numFmtId="182" fontId="11" fillId="0" borderId="2" xfId="0" applyNumberFormat="1" applyFont="1" applyBorder="1" applyAlignment="1">
      <alignment horizontal="right" vertical="center" wrapText="1" indent="1"/>
    </xf>
    <xf numFmtId="182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 indent="1"/>
    </xf>
    <xf numFmtId="0" fontId="11" fillId="0" borderId="2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181" fontId="11" fillId="0" borderId="2" xfId="0" applyNumberFormat="1" applyFont="1" applyBorder="1" applyAlignment="1">
      <alignment horizontal="right" vertical="center" shrinkToFit="1"/>
    </xf>
    <xf numFmtId="182" fontId="11" fillId="0" borderId="2" xfId="0" applyNumberFormat="1" applyFont="1" applyBorder="1" applyAlignment="1">
      <alignment horizontal="right" vertical="center" shrinkToFit="1"/>
    </xf>
    <xf numFmtId="49" fontId="11" fillId="0" borderId="2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81" fontId="11" fillId="0" borderId="2" xfId="0" applyNumberFormat="1" applyFont="1" applyBorder="1" applyAlignment="1">
      <alignment horizontal="left" vertical="center"/>
    </xf>
    <xf numFmtId="182" fontId="11" fillId="0" borderId="2" xfId="0" applyNumberFormat="1" applyFont="1" applyBorder="1" applyAlignment="1">
      <alignment horizontal="right" vertical="center"/>
    </xf>
    <xf numFmtId="180" fontId="11" fillId="0" borderId="2" xfId="0" applyNumberFormat="1" applyFont="1" applyBorder="1" applyAlignment="1">
      <alignment horizontal="right" vertical="center" shrinkToFit="1"/>
    </xf>
    <xf numFmtId="0" fontId="14" fillId="0" borderId="2" xfId="0" applyFont="1" applyBorder="1" applyAlignment="1"/>
    <xf numFmtId="0" fontId="14" fillId="0" borderId="2" xfId="0" applyFont="1" applyBorder="1" applyAlignment="1">
      <alignment wrapText="1"/>
    </xf>
    <xf numFmtId="0" fontId="3" fillId="0" borderId="2" xfId="0" applyFont="1" applyBorder="1" applyAlignment="1"/>
    <xf numFmtId="0" fontId="16" fillId="0" borderId="0" xfId="0" applyFont="1" applyAlignment="1">
      <alignment horizontal="center" vertical="center"/>
    </xf>
    <xf numFmtId="0" fontId="17" fillId="0" borderId="0" xfId="191" applyFont="1" applyAlignment="1">
      <alignment vertical="center"/>
    </xf>
    <xf numFmtId="0" fontId="18" fillId="0" borderId="0" xfId="196" applyFont="1" applyAlignment="1">
      <alignment horizontal="left" vertical="center"/>
    </xf>
    <xf numFmtId="176" fontId="18" fillId="0" borderId="0" xfId="196" applyNumberFormat="1" applyFont="1" applyAlignment="1">
      <alignment horizontal="left" vertical="center"/>
    </xf>
    <xf numFmtId="185" fontId="18" fillId="0" borderId="0" xfId="196" applyNumberFormat="1" applyFont="1" applyAlignment="1">
      <alignment horizontal="left" vertical="center"/>
    </xf>
    <xf numFmtId="187" fontId="0" fillId="0" borderId="2" xfId="0" applyNumberFormat="1" applyBorder="1">
      <alignment vertical="center"/>
    </xf>
    <xf numFmtId="49" fontId="103" fillId="0" borderId="2" xfId="191" applyNumberFormat="1" applyFont="1" applyBorder="1" applyAlignment="1">
      <alignment horizontal="left" vertical="center"/>
    </xf>
    <xf numFmtId="0" fontId="104" fillId="0" borderId="2" xfId="191" applyFont="1" applyBorder="1" applyAlignment="1">
      <alignment horizontal="left" vertical="center" indent="1"/>
    </xf>
    <xf numFmtId="185" fontId="104" fillId="0" borderId="2" xfId="191" applyNumberFormat="1" applyFont="1" applyBorder="1" applyAlignment="1">
      <alignment horizontal="right" vertical="center" shrinkToFit="1"/>
    </xf>
    <xf numFmtId="49" fontId="104" fillId="0" borderId="2" xfId="191" applyNumberFormat="1" applyFont="1" applyBorder="1" applyAlignment="1">
      <alignment horizontal="left" vertical="center" shrinkToFit="1"/>
    </xf>
    <xf numFmtId="49" fontId="104" fillId="0" borderId="2" xfId="191" applyNumberFormat="1" applyFont="1" applyBorder="1" applyAlignment="1">
      <alignment horizontal="distributed" vertical="center" justifyLastLine="1" shrinkToFit="1"/>
    </xf>
    <xf numFmtId="185" fontId="104" fillId="0" borderId="2" xfId="191" applyNumberFormat="1" applyFont="1" applyBorder="1" applyAlignment="1">
      <alignment horizontal="distributed" vertical="center" justifyLastLine="1" shrinkToFit="1"/>
    </xf>
    <xf numFmtId="49" fontId="104" fillId="0" borderId="2" xfId="191" applyNumberFormat="1" applyFont="1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49" fontId="104" fillId="71" borderId="2" xfId="190" applyNumberFormat="1" applyFont="1" applyFill="1" applyBorder="1" applyAlignment="1">
      <alignment horizontal="center" vertical="center" shrinkToFit="1"/>
    </xf>
    <xf numFmtId="177" fontId="105" fillId="0" borderId="2" xfId="190" applyNumberFormat="1" applyFont="1" applyBorder="1" applyAlignment="1">
      <alignment horizontal="left" vertical="center" shrinkToFit="1"/>
    </xf>
    <xf numFmtId="0" fontId="106" fillId="0" borderId="2" xfId="0" applyFont="1" applyBorder="1" applyAlignment="1">
      <alignment horizontal="center" vertical="center"/>
    </xf>
    <xf numFmtId="185" fontId="107" fillId="0" borderId="2" xfId="191" applyNumberFormat="1" applyFont="1" applyBorder="1" applyAlignment="1">
      <alignment horizontal="right" vertical="center" shrinkToFit="1"/>
    </xf>
    <xf numFmtId="0" fontId="105" fillId="0" borderId="0" xfId="190" applyFont="1"/>
    <xf numFmtId="0" fontId="106" fillId="0" borderId="0" xfId="190" applyFont="1"/>
    <xf numFmtId="0" fontId="106" fillId="71" borderId="0" xfId="0" applyFont="1" applyFill="1">
      <alignment vertical="center"/>
    </xf>
    <xf numFmtId="0" fontId="17" fillId="0" borderId="0" xfId="181" applyFont="1"/>
    <xf numFmtId="0" fontId="18" fillId="0" borderId="0" xfId="193" applyFont="1"/>
    <xf numFmtId="0" fontId="104" fillId="0" borderId="2" xfId="181" applyFont="1" applyBorder="1"/>
    <xf numFmtId="0" fontId="104" fillId="0" borderId="2" xfId="181" applyFont="1" applyBorder="1" applyAlignment="1">
      <alignment horizontal="left" vertical="center" wrapText="1"/>
    </xf>
    <xf numFmtId="0" fontId="104" fillId="0" borderId="2" xfId="181" applyFont="1" applyBorder="1" applyAlignment="1">
      <alignment horizontal="left" vertical="center" wrapText="1" indent="1"/>
    </xf>
    <xf numFmtId="176" fontId="104" fillId="0" borderId="2" xfId="181" applyNumberFormat="1" applyFont="1" applyBorder="1" applyAlignment="1">
      <alignment horizontal="left" vertical="center" wrapText="1" indent="1"/>
    </xf>
    <xf numFmtId="177" fontId="104" fillId="0" borderId="2" xfId="181" applyNumberFormat="1" applyFont="1" applyBorder="1" applyAlignment="1">
      <alignment horizontal="right" vertical="center" shrinkToFit="1"/>
    </xf>
    <xf numFmtId="180" fontId="104" fillId="0" borderId="2" xfId="181" applyNumberFormat="1" applyFont="1" applyBorder="1" applyAlignment="1">
      <alignment horizontal="center" vertical="center" shrinkToFit="1"/>
    </xf>
    <xf numFmtId="176" fontId="108" fillId="31" borderId="0" xfId="193" applyNumberFormat="1" applyFont="1" applyFill="1" applyAlignment="1">
      <alignment horizontal="center"/>
    </xf>
    <xf numFmtId="177" fontId="108" fillId="31" borderId="0" xfId="193" applyNumberFormat="1" applyFont="1" applyFill="1"/>
    <xf numFmtId="176" fontId="108" fillId="31" borderId="0" xfId="193" applyNumberFormat="1" applyFont="1" applyFill="1"/>
    <xf numFmtId="49" fontId="104" fillId="0" borderId="2" xfId="0" applyNumberFormat="1" applyFont="1" applyBorder="1" applyAlignment="1">
      <alignment horizontal="center" vertical="center" wrapText="1"/>
    </xf>
    <xf numFmtId="49" fontId="106" fillId="0" borderId="2" xfId="0" applyNumberFormat="1" applyFont="1" applyBorder="1" applyAlignment="1">
      <alignment horizontal="center" vertical="center"/>
    </xf>
    <xf numFmtId="49" fontId="104" fillId="0" borderId="2" xfId="181" applyNumberFormat="1" applyFont="1" applyBorder="1" applyAlignment="1">
      <alignment horizontal="center" vertical="center" wrapText="1"/>
    </xf>
    <xf numFmtId="176" fontId="104" fillId="0" borderId="2" xfId="181" applyNumberFormat="1" applyFont="1" applyBorder="1"/>
    <xf numFmtId="179" fontId="17" fillId="0" borderId="2" xfId="189" applyNumberFormat="1" applyFont="1" applyBorder="1" applyAlignment="1">
      <alignment horizontal="center" vertical="center" wrapText="1"/>
    </xf>
    <xf numFmtId="0" fontId="106" fillId="0" borderId="0" xfId="0" applyFont="1">
      <alignment vertical="center"/>
    </xf>
    <xf numFmtId="178" fontId="106" fillId="0" borderId="0" xfId="0" applyNumberFormat="1" applyFont="1">
      <alignment vertical="center"/>
    </xf>
    <xf numFmtId="0" fontId="106" fillId="0" borderId="0" xfId="0" applyFont="1" applyAlignment="1">
      <alignment vertical="center" wrapText="1"/>
    </xf>
    <xf numFmtId="0" fontId="29" fillId="0" borderId="0" xfId="195"/>
    <xf numFmtId="0" fontId="78" fillId="0" borderId="0" xfId="190" applyFont="1"/>
    <xf numFmtId="0" fontId="78" fillId="71" borderId="0" xfId="190" applyFont="1" applyFill="1"/>
    <xf numFmtId="0" fontId="106" fillId="71" borderId="0" xfId="0" applyFont="1" applyFill="1" applyAlignment="1">
      <alignment vertical="center" shrinkToFit="1"/>
    </xf>
    <xf numFmtId="0" fontId="106" fillId="0" borderId="0" xfId="0" applyFont="1" applyAlignment="1">
      <alignment vertical="center" shrinkToFit="1"/>
    </xf>
    <xf numFmtId="182" fontId="109" fillId="0" borderId="0" xfId="0" applyNumberFormat="1" applyFont="1">
      <alignment vertical="center"/>
    </xf>
    <xf numFmtId="43" fontId="104" fillId="0" borderId="2" xfId="198" applyFont="1" applyBorder="1" applyAlignment="1">
      <alignment horizontal="left" vertical="center" wrapText="1" indent="1"/>
    </xf>
    <xf numFmtId="43" fontId="3" fillId="0" borderId="2" xfId="198" applyFont="1" applyFill="1" applyBorder="1" applyAlignment="1">
      <alignment horizontal="center" vertical="center"/>
    </xf>
    <xf numFmtId="0" fontId="3" fillId="0" borderId="0" xfId="0" applyFont="1" applyAlignment="1"/>
    <xf numFmtId="0" fontId="9" fillId="0" borderId="2" xfId="0" applyFont="1" applyBorder="1" applyAlignment="1"/>
    <xf numFmtId="0" fontId="82" fillId="0" borderId="0" xfId="0" applyFont="1" applyAlignment="1"/>
    <xf numFmtId="0" fontId="81" fillId="0" borderId="0" xfId="0" applyFont="1">
      <alignment vertical="center"/>
    </xf>
    <xf numFmtId="0" fontId="0" fillId="0" borderId="0" xfId="0" applyAlignment="1">
      <alignment horizontal="left" vertical="center"/>
    </xf>
    <xf numFmtId="0" fontId="18" fillId="0" borderId="0" xfId="0" applyFont="1" applyAlignment="1"/>
    <xf numFmtId="43" fontId="104" fillId="0" borderId="2" xfId="198" applyFont="1" applyFill="1" applyBorder="1" applyAlignment="1">
      <alignment horizontal="right" vertical="center" shrinkToFit="1"/>
    </xf>
    <xf numFmtId="0" fontId="102" fillId="0" borderId="2" xfId="0" applyFont="1" applyBorder="1" applyAlignment="1">
      <alignment horizontal="right" vertical="center"/>
    </xf>
    <xf numFmtId="178" fontId="0" fillId="0" borderId="2" xfId="0" applyNumberFormat="1" applyBorder="1">
      <alignment vertical="center"/>
    </xf>
    <xf numFmtId="0" fontId="0" fillId="0" borderId="2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shrinkToFi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vertical="center" shrinkToFit="1"/>
    </xf>
    <xf numFmtId="43" fontId="34" fillId="0" borderId="2" xfId="198" applyFont="1" applyFill="1" applyBorder="1" applyAlignment="1">
      <alignment horizontal="center" vertical="center"/>
    </xf>
    <xf numFmtId="182" fontId="0" fillId="0" borderId="2" xfId="0" applyNumberFormat="1" applyBorder="1" applyAlignment="1">
      <alignment horizontal="right" vertical="center"/>
    </xf>
    <xf numFmtId="0" fontId="116" fillId="71" borderId="2" xfId="0" applyFont="1" applyFill="1" applyBorder="1" applyAlignment="1">
      <alignment horizontal="left" vertical="center" shrinkToFit="1"/>
    </xf>
    <xf numFmtId="0" fontId="0" fillId="0" borderId="2" xfId="0" applyBorder="1" applyAlignment="1">
      <alignment horizontal="right" vertical="center" wrapText="1"/>
    </xf>
    <xf numFmtId="0" fontId="116" fillId="0" borderId="2" xfId="0" applyFont="1" applyBorder="1" applyAlignment="1">
      <alignment horizontal="center" vertical="center" shrinkToFit="1"/>
    </xf>
    <xf numFmtId="0" fontId="0" fillId="71" borderId="2" xfId="0" applyFill="1" applyBorder="1" applyAlignment="1">
      <alignment vertical="center" wrapText="1"/>
    </xf>
    <xf numFmtId="49" fontId="116" fillId="71" borderId="2" xfId="0" applyNumberFormat="1" applyFont="1" applyFill="1" applyBorder="1" applyAlignment="1">
      <alignment horizontal="center" vertical="center" shrinkToFit="1"/>
    </xf>
    <xf numFmtId="0" fontId="0" fillId="71" borderId="2" xfId="0" applyFill="1" applyBorder="1" applyAlignment="1">
      <alignment horizontal="right" vertical="center" wrapText="1"/>
    </xf>
    <xf numFmtId="0" fontId="0" fillId="71" borderId="2" xfId="0" applyFill="1" applyBorder="1" applyAlignment="1">
      <alignment vertical="center" shrinkToFit="1"/>
    </xf>
    <xf numFmtId="0" fontId="0" fillId="71" borderId="2" xfId="0" applyFill="1" applyBorder="1" applyAlignment="1">
      <alignment horizontal="center" vertical="center"/>
    </xf>
    <xf numFmtId="0" fontId="0" fillId="71" borderId="2" xfId="0" applyFill="1" applyBorder="1" applyAlignment="1">
      <alignment horizontal="left" vertical="center"/>
    </xf>
    <xf numFmtId="0" fontId="106" fillId="71" borderId="50" xfId="0" applyFont="1" applyFill="1" applyBorder="1" applyAlignment="1">
      <alignment horizontal="center" vertical="center"/>
    </xf>
    <xf numFmtId="0" fontId="106" fillId="0" borderId="49" xfId="0" applyFont="1" applyBorder="1" applyAlignment="1">
      <alignment vertical="center" wrapText="1"/>
    </xf>
    <xf numFmtId="182" fontId="106" fillId="0" borderId="49" xfId="0" applyNumberFormat="1" applyFont="1" applyBorder="1" applyAlignment="1">
      <alignment horizontal="right" vertical="center"/>
    </xf>
    <xf numFmtId="0" fontId="116" fillId="0" borderId="2" xfId="0" applyFont="1" applyBorder="1" applyAlignment="1">
      <alignment horizontal="left" vertical="center" shrinkToFit="1"/>
    </xf>
    <xf numFmtId="49" fontId="116" fillId="71" borderId="2" xfId="0" applyNumberFormat="1" applyFont="1" applyFill="1" applyBorder="1" applyAlignment="1">
      <alignment horizontal="left" vertical="center" wrapText="1" shrinkToFit="1"/>
    </xf>
    <xf numFmtId="43" fontId="34" fillId="71" borderId="2" xfId="198" applyFont="1" applyFill="1" applyBorder="1" applyAlignment="1">
      <alignment horizontal="center" vertical="center"/>
    </xf>
    <xf numFmtId="43" fontId="116" fillId="71" borderId="2" xfId="198" applyFont="1" applyFill="1" applyBorder="1" applyAlignment="1">
      <alignment horizontal="right" vertical="center" shrinkToFit="1"/>
    </xf>
    <xf numFmtId="182" fontId="0" fillId="71" borderId="2" xfId="0" applyNumberFormat="1" applyFill="1" applyBorder="1" applyAlignment="1">
      <alignment horizontal="right" vertical="center"/>
    </xf>
    <xf numFmtId="0" fontId="116" fillId="71" borderId="2" xfId="0" applyFont="1" applyFill="1" applyBorder="1" applyAlignment="1">
      <alignment horizontal="center" vertical="center" shrinkToFit="1"/>
    </xf>
    <xf numFmtId="178" fontId="0" fillId="71" borderId="2" xfId="0" applyNumberFormat="1" applyFill="1" applyBorder="1" applyAlignment="1">
      <alignment horizontal="left" vertical="center"/>
    </xf>
    <xf numFmtId="0" fontId="116" fillId="71" borderId="2" xfId="183" applyFont="1" applyFill="1" applyBorder="1">
      <alignment vertical="center"/>
    </xf>
    <xf numFmtId="182" fontId="0" fillId="0" borderId="2" xfId="0" applyNumberFormat="1" applyBorder="1" applyAlignment="1">
      <alignment horizontal="left" vertical="center" wrapText="1"/>
    </xf>
    <xf numFmtId="3" fontId="0" fillId="31" borderId="2" xfId="0" applyNumberFormat="1" applyFill="1" applyBorder="1" applyAlignment="1">
      <alignment horizontal="center" vertical="center"/>
    </xf>
    <xf numFmtId="0" fontId="0" fillId="31" borderId="2" xfId="0" applyFill="1" applyBorder="1" applyAlignment="1">
      <alignment horizontal="center" vertical="center"/>
    </xf>
    <xf numFmtId="178" fontId="0" fillId="31" borderId="2" xfId="0" applyNumberFormat="1" applyFill="1" applyBorder="1" applyAlignment="1">
      <alignment horizontal="center" vertical="center"/>
    </xf>
    <xf numFmtId="43" fontId="116" fillId="0" borderId="2" xfId="198" applyFont="1" applyFill="1" applyBorder="1" applyAlignment="1">
      <alignment horizontal="right" vertical="center" shrinkToFit="1"/>
    </xf>
    <xf numFmtId="182" fontId="0" fillId="0" borderId="2" xfId="0" applyNumberFormat="1" applyFill="1" applyBorder="1" applyAlignment="1">
      <alignment horizontal="right" vertical="center"/>
    </xf>
    <xf numFmtId="0" fontId="102" fillId="0" borderId="2" xfId="0" applyFont="1" applyBorder="1">
      <alignment vertical="center"/>
    </xf>
    <xf numFmtId="43" fontId="104" fillId="0" borderId="2" xfId="198" applyFont="1" applyBorder="1" applyAlignment="1">
      <alignment horizontal="left" vertical="center"/>
    </xf>
    <xf numFmtId="43" fontId="104" fillId="0" borderId="2" xfId="198" applyFont="1" applyBorder="1" applyAlignment="1">
      <alignment horizontal="center" vertical="center"/>
    </xf>
    <xf numFmtId="43" fontId="104" fillId="0" borderId="2" xfId="198" applyFont="1" applyBorder="1" applyAlignment="1">
      <alignment horizontal="right" vertical="center" shrinkToFit="1"/>
    </xf>
    <xf numFmtId="177" fontId="104" fillId="0" borderId="2" xfId="181" applyNumberFormat="1" applyFont="1" applyBorder="1" applyAlignment="1">
      <alignment horizontal="right" vertical="center" shrinkToFit="1"/>
    </xf>
    <xf numFmtId="43" fontId="104" fillId="0" borderId="2" xfId="198" applyFont="1" applyBorder="1" applyAlignment="1">
      <alignment horizontal="center" vertical="center" wrapText="1"/>
    </xf>
    <xf numFmtId="0" fontId="104" fillId="71" borderId="2" xfId="0" applyFont="1" applyFill="1" applyBorder="1" applyAlignment="1">
      <alignment horizontal="left" vertical="center" shrinkToFit="1"/>
    </xf>
    <xf numFmtId="182" fontId="18" fillId="0" borderId="26" xfId="0" applyNumberFormat="1" applyFont="1" applyFill="1" applyBorder="1" applyAlignment="1">
      <alignment horizontal="left" vertical="center"/>
    </xf>
    <xf numFmtId="182" fontId="18" fillId="0" borderId="2" xfId="0" applyNumberFormat="1" applyFont="1" applyFill="1" applyBorder="1" applyAlignment="1">
      <alignment horizontal="center" vertical="center" wrapText="1"/>
    </xf>
    <xf numFmtId="182" fontId="18" fillId="0" borderId="39" xfId="0" applyNumberFormat="1" applyFont="1" applyFill="1" applyBorder="1" applyAlignment="1">
      <alignment horizontal="left" vertical="center"/>
    </xf>
    <xf numFmtId="0" fontId="17" fillId="0" borderId="2" xfId="181" applyFont="1" applyFill="1" applyBorder="1" applyAlignment="1">
      <alignment horizontal="left" wrapText="1"/>
    </xf>
    <xf numFmtId="0" fontId="17" fillId="0" borderId="2" xfId="181" applyFont="1" applyFill="1" applyBorder="1" applyAlignment="1">
      <alignment horizontal="center" wrapText="1"/>
    </xf>
    <xf numFmtId="0" fontId="17" fillId="0" borderId="2" xfId="181" applyFont="1" applyFill="1" applyBorder="1" applyAlignment="1">
      <alignment horizontal="center"/>
    </xf>
    <xf numFmtId="182" fontId="18" fillId="0" borderId="26" xfId="181" applyNumberFormat="1" applyFont="1" applyFill="1" applyBorder="1" applyAlignment="1">
      <alignment horizontal="left" vertical="center"/>
    </xf>
    <xf numFmtId="182" fontId="18" fillId="0" borderId="2" xfId="181" applyNumberFormat="1" applyFont="1" applyFill="1" applyBorder="1" applyAlignment="1">
      <alignment horizontal="center" vertical="center" wrapText="1"/>
    </xf>
    <xf numFmtId="182" fontId="18" fillId="0" borderId="2" xfId="181" applyNumberFormat="1" applyFont="1" applyFill="1" applyBorder="1" applyAlignment="1">
      <alignment horizontal="right" vertical="center" shrinkToFit="1"/>
    </xf>
    <xf numFmtId="183" fontId="18" fillId="0" borderId="2" xfId="181" applyNumberFormat="1" applyFont="1" applyFill="1" applyBorder="1" applyAlignment="1">
      <alignment horizontal="right" vertical="center" shrinkToFit="1"/>
    </xf>
    <xf numFmtId="0" fontId="110" fillId="0" borderId="2" xfId="0" applyFont="1" applyBorder="1" applyAlignment="1">
      <alignment vertical="center" wrapText="1"/>
    </xf>
    <xf numFmtId="0" fontId="102" fillId="0" borderId="2" xfId="0" applyFont="1" applyBorder="1" applyAlignment="1">
      <alignment horizontal="left" vertical="center" wrapText="1" indent="1"/>
    </xf>
    <xf numFmtId="0" fontId="102" fillId="0" borderId="2" xfId="0" applyFont="1" applyBorder="1">
      <alignment vertical="center"/>
    </xf>
    <xf numFmtId="49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distributed" vertical="center" wrapText="1"/>
    </xf>
    <xf numFmtId="0" fontId="18" fillId="0" borderId="2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9" fillId="0" borderId="26" xfId="0" applyFont="1" applyBorder="1" applyAlignment="1">
      <alignment horizontal="left" shrinkToFit="1"/>
    </xf>
    <xf numFmtId="0" fontId="9" fillId="0" borderId="8" xfId="0" applyFont="1" applyBorder="1" applyAlignment="1">
      <alignment horizontal="left" shrinkToFit="1"/>
    </xf>
    <xf numFmtId="0" fontId="9" fillId="0" borderId="27" xfId="0" applyFont="1" applyBorder="1" applyAlignment="1">
      <alignment horizontal="left" shrinkToFit="1"/>
    </xf>
    <xf numFmtId="0" fontId="9" fillId="0" borderId="2" xfId="0" applyFont="1" applyBorder="1" applyAlignment="1">
      <alignment horizontal="left"/>
    </xf>
    <xf numFmtId="0" fontId="9" fillId="0" borderId="26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27" xfId="0" applyFont="1" applyBorder="1" applyAlignment="1">
      <alignment horizontal="left" wrapText="1"/>
    </xf>
    <xf numFmtId="0" fontId="83" fillId="0" borderId="31" xfId="0" applyFont="1" applyBorder="1" applyAlignment="1">
      <alignment horizontal="center" vertical="center" wrapText="1"/>
    </xf>
    <xf numFmtId="0" fontId="84" fillId="0" borderId="32" xfId="0" applyFont="1" applyBorder="1" applyAlignment="1">
      <alignment wrapText="1"/>
    </xf>
    <xf numFmtId="0" fontId="84" fillId="0" borderId="33" xfId="0" applyFont="1" applyBorder="1" applyAlignment="1">
      <alignment wrapText="1"/>
    </xf>
    <xf numFmtId="0" fontId="84" fillId="0" borderId="34" xfId="0" applyFont="1" applyBorder="1" applyAlignment="1">
      <alignment wrapText="1"/>
    </xf>
    <xf numFmtId="0" fontId="84" fillId="0" borderId="0" xfId="0" applyFont="1" applyAlignment="1">
      <alignment wrapText="1"/>
    </xf>
    <xf numFmtId="0" fontId="84" fillId="0" borderId="35" xfId="0" applyFont="1" applyBorder="1" applyAlignment="1">
      <alignment wrapText="1"/>
    </xf>
    <xf numFmtId="0" fontId="84" fillId="0" borderId="36" xfId="0" applyFont="1" applyBorder="1" applyAlignment="1">
      <alignment wrapText="1"/>
    </xf>
    <xf numFmtId="0" fontId="84" fillId="0" borderId="37" xfId="0" applyFont="1" applyBorder="1" applyAlignment="1">
      <alignment wrapText="1"/>
    </xf>
    <xf numFmtId="0" fontId="84" fillId="0" borderId="38" xfId="0" applyFont="1" applyBorder="1" applyAlignment="1">
      <alignment wrapText="1"/>
    </xf>
    <xf numFmtId="0" fontId="80" fillId="0" borderId="26" xfId="0" applyFont="1" applyBorder="1" applyAlignment="1">
      <alignment horizontal="center" vertical="center"/>
    </xf>
    <xf numFmtId="0" fontId="80" fillId="0" borderId="8" xfId="0" applyFont="1" applyBorder="1" applyAlignment="1">
      <alignment horizontal="center" vertical="center"/>
    </xf>
    <xf numFmtId="0" fontId="80" fillId="0" borderId="27" xfId="0" applyFont="1" applyBorder="1" applyAlignment="1">
      <alignment horizontal="center" vertical="center"/>
    </xf>
    <xf numFmtId="0" fontId="106" fillId="0" borderId="2" xfId="0" applyFont="1" applyBorder="1">
      <alignment vertical="center"/>
    </xf>
    <xf numFmtId="0" fontId="111" fillId="71" borderId="2" xfId="190" applyFont="1" applyFill="1" applyBorder="1" applyAlignment="1">
      <alignment horizontal="center" vertical="center"/>
    </xf>
    <xf numFmtId="0" fontId="112" fillId="71" borderId="2" xfId="191" applyFont="1" applyFill="1" applyBorder="1" applyAlignment="1">
      <alignment horizontal="center" vertical="center"/>
    </xf>
    <xf numFmtId="0" fontId="104" fillId="0" borderId="2" xfId="190" applyFont="1" applyBorder="1" applyAlignment="1">
      <alignment vertical="center"/>
    </xf>
    <xf numFmtId="0" fontId="104" fillId="0" borderId="2" xfId="0" applyFont="1" applyBorder="1">
      <alignment vertical="center"/>
    </xf>
    <xf numFmtId="0" fontId="104" fillId="0" borderId="2" xfId="191" applyFont="1" applyBorder="1" applyAlignment="1">
      <alignment horizontal="distributed" vertical="center" justifyLastLine="1" shrinkToFit="1"/>
    </xf>
    <xf numFmtId="0" fontId="104" fillId="0" borderId="2" xfId="191" applyFont="1" applyBorder="1"/>
    <xf numFmtId="0" fontId="104" fillId="0" borderId="2" xfId="191" applyFont="1" applyBorder="1" applyAlignment="1">
      <alignment vertical="center"/>
    </xf>
    <xf numFmtId="0" fontId="104" fillId="0" borderId="2" xfId="190" applyFont="1" applyBorder="1" applyAlignment="1">
      <alignment horizontal="left" vertical="center" wrapText="1"/>
    </xf>
    <xf numFmtId="0" fontId="107" fillId="0" borderId="2" xfId="191" applyFont="1" applyBorder="1" applyAlignment="1">
      <alignment horizontal="right" vertical="center"/>
    </xf>
    <xf numFmtId="0" fontId="107" fillId="0" borderId="2" xfId="191" applyFont="1" applyBorder="1" applyAlignment="1">
      <alignment horizontal="right"/>
    </xf>
    <xf numFmtId="0" fontId="107" fillId="0" borderId="2" xfId="192" applyFont="1" applyBorder="1" applyAlignment="1">
      <alignment horizontal="right" vertical="center"/>
    </xf>
    <xf numFmtId="0" fontId="104" fillId="0" borderId="2" xfId="191" applyFont="1" applyBorder="1" applyAlignment="1">
      <alignment horizontal="left" vertical="center"/>
    </xf>
    <xf numFmtId="0" fontId="104" fillId="0" borderId="2" xfId="0" applyFont="1" applyBorder="1" applyAlignment="1">
      <alignment horizontal="right" vertical="center"/>
    </xf>
    <xf numFmtId="182" fontId="106" fillId="71" borderId="26" xfId="0" applyNumberFormat="1" applyFont="1" applyFill="1" applyBorder="1" applyAlignment="1">
      <alignment horizontal="left" vertical="center"/>
    </xf>
    <xf numFmtId="182" fontId="106" fillId="71" borderId="8" xfId="0" applyNumberFormat="1" applyFont="1" applyFill="1" applyBorder="1" applyAlignment="1">
      <alignment horizontal="left" vertical="center"/>
    </xf>
    <xf numFmtId="182" fontId="106" fillId="71" borderId="27" xfId="0" applyNumberFormat="1" applyFont="1" applyFill="1" applyBorder="1" applyAlignment="1">
      <alignment horizontal="left" vertical="center"/>
    </xf>
    <xf numFmtId="0" fontId="106" fillId="71" borderId="2" xfId="0" applyFont="1" applyFill="1" applyBorder="1" applyAlignment="1">
      <alignment horizontal="left" vertical="center"/>
    </xf>
    <xf numFmtId="183" fontId="106" fillId="71" borderId="2" xfId="0" applyNumberFormat="1" applyFont="1" applyFill="1" applyBorder="1" applyAlignment="1">
      <alignment horizontal="left" vertical="center"/>
    </xf>
    <xf numFmtId="0" fontId="104" fillId="0" borderId="2" xfId="0" applyFont="1" applyBorder="1" applyAlignment="1">
      <alignment horizontal="left" vertical="center"/>
    </xf>
    <xf numFmtId="0" fontId="115" fillId="0" borderId="26" xfId="0" applyFont="1" applyBorder="1" applyAlignment="1">
      <alignment vertical="center" wrapText="1"/>
    </xf>
    <xf numFmtId="0" fontId="115" fillId="0" borderId="8" xfId="0" applyFont="1" applyBorder="1" applyAlignment="1">
      <alignment vertical="center" wrapText="1"/>
    </xf>
    <xf numFmtId="0" fontId="115" fillId="0" borderId="27" xfId="0" applyFont="1" applyBorder="1" applyAlignment="1">
      <alignment vertical="center" wrapText="1"/>
    </xf>
    <xf numFmtId="0" fontId="0" fillId="0" borderId="2" xfId="0" applyBorder="1">
      <alignment vertical="center"/>
    </xf>
    <xf numFmtId="0" fontId="113" fillId="0" borderId="2" xfId="181" applyFont="1" applyBorder="1" applyAlignment="1">
      <alignment horizontal="center" vertical="center" wrapText="1"/>
    </xf>
    <xf numFmtId="43" fontId="104" fillId="0" borderId="2" xfId="198" applyFont="1" applyBorder="1" applyAlignment="1">
      <alignment horizontal="right" vertical="center" shrinkToFit="1"/>
    </xf>
    <xf numFmtId="43" fontId="104" fillId="0" borderId="2" xfId="198" applyFont="1" applyBorder="1" applyAlignment="1">
      <alignment horizontal="left" vertical="center"/>
    </xf>
    <xf numFmtId="49" fontId="104" fillId="0" borderId="2" xfId="181" applyNumberFormat="1" applyFont="1" applyFill="1" applyBorder="1" applyAlignment="1" applyProtection="1">
      <alignment horizontal="center"/>
    </xf>
    <xf numFmtId="0" fontId="104" fillId="0" borderId="2" xfId="181" applyFont="1" applyBorder="1" applyAlignment="1">
      <alignment horizontal="center" vertical="center" wrapText="1"/>
    </xf>
    <xf numFmtId="0" fontId="104" fillId="0" borderId="2" xfId="181" applyFont="1" applyBorder="1" applyAlignment="1">
      <alignment horizontal="center" vertical="center"/>
    </xf>
    <xf numFmtId="177" fontId="104" fillId="0" borderId="2" xfId="181" applyNumberFormat="1" applyFont="1" applyBorder="1" applyAlignment="1">
      <alignment horizontal="right" vertical="center" shrinkToFit="1"/>
    </xf>
    <xf numFmtId="43" fontId="103" fillId="0" borderId="29" xfId="198" applyFont="1" applyFill="1" applyBorder="1" applyAlignment="1" applyProtection="1">
      <alignment horizontal="center"/>
    </xf>
    <xf numFmtId="43" fontId="103" fillId="0" borderId="28" xfId="198" applyFont="1" applyFill="1" applyBorder="1" applyAlignment="1" applyProtection="1">
      <alignment horizontal="center"/>
    </xf>
    <xf numFmtId="43" fontId="103" fillId="0" borderId="30" xfId="198" applyFont="1" applyFill="1" applyBorder="1" applyAlignment="1" applyProtection="1">
      <alignment horizontal="center"/>
    </xf>
    <xf numFmtId="0" fontId="104" fillId="0" borderId="2" xfId="181" applyFont="1" applyBorder="1" applyAlignment="1">
      <alignment horizontal="left" vertical="center" wrapText="1"/>
    </xf>
    <xf numFmtId="43" fontId="104" fillId="0" borderId="26" xfId="198" applyFont="1" applyBorder="1" applyAlignment="1">
      <alignment horizontal="center" vertical="center" wrapText="1"/>
    </xf>
    <xf numFmtId="43" fontId="104" fillId="0" borderId="27" xfId="198" applyFont="1" applyBorder="1" applyAlignment="1">
      <alignment horizontal="center" vertical="center" wrapText="1"/>
    </xf>
    <xf numFmtId="43" fontId="104" fillId="0" borderId="2" xfId="198" applyFont="1" applyBorder="1" applyAlignment="1">
      <alignment horizontal="center" vertical="center"/>
    </xf>
    <xf numFmtId="0" fontId="13" fillId="0" borderId="2" xfId="187" applyBorder="1" applyAlignment="1">
      <alignment vertical="center"/>
    </xf>
    <xf numFmtId="0" fontId="104" fillId="0" borderId="2" xfId="181" applyFont="1" applyBorder="1" applyAlignment="1">
      <alignment horizontal="distributed" vertical="center" wrapText="1"/>
    </xf>
    <xf numFmtId="49" fontId="104" fillId="0" borderId="29" xfId="181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4" fillId="0" borderId="26" xfId="181" applyFont="1" applyBorder="1" applyAlignment="1"/>
    <xf numFmtId="0" fontId="0" fillId="0" borderId="8" xfId="0" applyBorder="1" applyAlignment="1"/>
    <xf numFmtId="0" fontId="0" fillId="0" borderId="27" xfId="0" applyBorder="1" applyAlignment="1"/>
    <xf numFmtId="43" fontId="103" fillId="0" borderId="50" xfId="198" applyFont="1" applyFill="1" applyBorder="1" applyAlignment="1" applyProtection="1">
      <alignment horizontal="center"/>
    </xf>
    <xf numFmtId="0" fontId="114" fillId="0" borderId="2" xfId="0" applyFont="1" applyBorder="1" applyAlignment="1">
      <alignment vertical="center"/>
    </xf>
  </cellXfs>
  <cellStyles count="268">
    <cellStyle name="??&amp;?G_x0008__x0009_X_x000a__x0007__x0001__x0001_" xfId="1"/>
    <cellStyle name="_多元0409" xfId="2"/>
    <cellStyle name="_契約金額及數量(1)" xfId="3"/>
    <cellStyle name="_預算0329" xfId="4"/>
    <cellStyle name="_變更細表車城" xfId="5"/>
    <cellStyle name="0,0_x000d__x000a_NA_x000d__x000a_" xfId="6"/>
    <cellStyle name="1" xfId="7"/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輔色1 2" xfId="14"/>
    <cellStyle name="20% - 輔色1 3" xfId="15"/>
    <cellStyle name="20% - 輔色2 2" xfId="16"/>
    <cellStyle name="20% - 輔色2 3" xfId="17"/>
    <cellStyle name="20% - 輔色3 2" xfId="18"/>
    <cellStyle name="20% - 輔色3 3" xfId="19"/>
    <cellStyle name="20% - 輔色4 2" xfId="20"/>
    <cellStyle name="20% - 輔色4 3" xfId="21"/>
    <cellStyle name="20% - 輔色5 2" xfId="22"/>
    <cellStyle name="20% - 輔色5 3" xfId="23"/>
    <cellStyle name="20% - 輔色6 2" xfId="24"/>
    <cellStyle name="20% - 輔色6 3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輔色1 2" xfId="32"/>
    <cellStyle name="40% - 輔色1 3" xfId="33"/>
    <cellStyle name="40% - 輔色2 2" xfId="34"/>
    <cellStyle name="40% - 輔色2 3" xfId="35"/>
    <cellStyle name="40% - 輔色3 2" xfId="36"/>
    <cellStyle name="40% - 輔色3 3" xfId="37"/>
    <cellStyle name="40% - 輔色4 2" xfId="38"/>
    <cellStyle name="40% - 輔色4 3" xfId="39"/>
    <cellStyle name="40% - 輔色5 2" xfId="40"/>
    <cellStyle name="40% - 輔色5 3" xfId="41"/>
    <cellStyle name="40% - 輔色6 2" xfId="42"/>
    <cellStyle name="40% - 輔色6 3" xfId="43"/>
    <cellStyle name="60% - Accent1" xfId="44"/>
    <cellStyle name="60% - Accent2" xfId="45"/>
    <cellStyle name="60% - Accent3" xfId="46"/>
    <cellStyle name="60% - Accent4" xfId="47"/>
    <cellStyle name="60% - Accent5" xfId="48"/>
    <cellStyle name="60% - Accent6" xfId="49"/>
    <cellStyle name="60% - 輔色1 2" xfId="50"/>
    <cellStyle name="60% - 輔色1 3" xfId="51"/>
    <cellStyle name="60% - 輔色2 2" xfId="52"/>
    <cellStyle name="60% - 輔色2 3" xfId="53"/>
    <cellStyle name="60% - 輔色3 2" xfId="54"/>
    <cellStyle name="60% - 輔色3 3" xfId="55"/>
    <cellStyle name="60% - 輔色4 2" xfId="56"/>
    <cellStyle name="60% - 輔色4 3" xfId="57"/>
    <cellStyle name="60% - 輔色5 2" xfId="58"/>
    <cellStyle name="60% - 輔色5 3" xfId="59"/>
    <cellStyle name="60% - 輔色6 2" xfId="60"/>
    <cellStyle name="60% - 輔色6 3" xfId="61"/>
    <cellStyle name="a" xfId="62"/>
    <cellStyle name="aa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BROAD SCOPE" xfId="71"/>
    <cellStyle name="BROAD_SCOPE" xfId="72"/>
    <cellStyle name="Calc Currency (0)" xfId="73"/>
    <cellStyle name="Calc Currency (0) 2" xfId="74"/>
    <cellStyle name="Calc Currency (2)" xfId="75"/>
    <cellStyle name="Calc Currency (2) 2" xfId="76"/>
    <cellStyle name="Calc Percent (0)" xfId="77"/>
    <cellStyle name="Calc Percent (1)" xfId="78"/>
    <cellStyle name="Calc Percent (2)" xfId="79"/>
    <cellStyle name="Calc Percent (2) 2" xfId="80"/>
    <cellStyle name="Calc Units (0)" xfId="81"/>
    <cellStyle name="Calc Units (0) 2" xfId="82"/>
    <cellStyle name="Calc Units (1)" xfId="83"/>
    <cellStyle name="Calc Units (1) 2" xfId="84"/>
    <cellStyle name="Calc Units (2)" xfId="85"/>
    <cellStyle name="Calc Units (2) 2" xfId="86"/>
    <cellStyle name="Calculation" xfId="87"/>
    <cellStyle name="cfpreblk" xfId="88"/>
    <cellStyle name="Check Cell" xfId="89"/>
    <cellStyle name="Comma [0]_ '96  delivery" xfId="90"/>
    <cellStyle name="Comma [00]" xfId="91"/>
    <cellStyle name="Comma [00] 2" xfId="92"/>
    <cellStyle name="Comma(0)" xfId="93"/>
    <cellStyle name="Comma(1)" xfId="94"/>
    <cellStyle name="Comma_ '96  delivery" xfId="95"/>
    <cellStyle name="Currency [0]_ '96  delivery" xfId="96"/>
    <cellStyle name="Currency [00]" xfId="97"/>
    <cellStyle name="Currency [00] 2" xfId="98"/>
    <cellStyle name="Currency_ '96  delivery" xfId="99"/>
    <cellStyle name="Date Short" xfId="100"/>
    <cellStyle name="DELTA" xfId="101"/>
    <cellStyle name="DELTA 2" xfId="102"/>
    <cellStyle name="eng" xfId="103"/>
    <cellStyle name="Enter Currency (0)" xfId="104"/>
    <cellStyle name="Enter Currency (0) 2" xfId="105"/>
    <cellStyle name="Enter Currency (2)" xfId="106"/>
    <cellStyle name="Enter Currency (2) 2" xfId="107"/>
    <cellStyle name="Enter Units (0)" xfId="108"/>
    <cellStyle name="Enter Units (0) 2" xfId="109"/>
    <cellStyle name="Enter Units (1)" xfId="110"/>
    <cellStyle name="Enter Units (1) 2" xfId="111"/>
    <cellStyle name="Enter Units (2)" xfId="112"/>
    <cellStyle name="Enter Units (2) 2" xfId="113"/>
    <cellStyle name="Explanatory Text" xfId="114"/>
    <cellStyle name="Good" xfId="115"/>
    <cellStyle name="Grey" xfId="116"/>
    <cellStyle name="Header1" xfId="117"/>
    <cellStyle name="Header2" xfId="118"/>
    <cellStyle name="Heading 2" xfId="119"/>
    <cellStyle name="Heading 3" xfId="120"/>
    <cellStyle name="Heading 4" xfId="121"/>
    <cellStyle name="Hyperlink_RESULTS" xfId="122"/>
    <cellStyle name="Input" xfId="123"/>
    <cellStyle name="Input [yellow]" xfId="124"/>
    <cellStyle name="Link Currency (0)" xfId="125"/>
    <cellStyle name="Link Currency (0) 2" xfId="126"/>
    <cellStyle name="Link Currency (2)" xfId="127"/>
    <cellStyle name="Link Currency (2) 2" xfId="128"/>
    <cellStyle name="Link Units (0)" xfId="129"/>
    <cellStyle name="Link Units (0) 2" xfId="130"/>
    <cellStyle name="Link Units (1)" xfId="131"/>
    <cellStyle name="Link Units (1) 2" xfId="132"/>
    <cellStyle name="Link Units (2)" xfId="133"/>
    <cellStyle name="Link Units (2) 2" xfId="134"/>
    <cellStyle name="Linked Cell" xfId="135"/>
    <cellStyle name="lu" xfId="136"/>
    <cellStyle name="MEDIUM SCOPE" xfId="137"/>
    <cellStyle name="Milliers [0]_!!!GO" xfId="138"/>
    <cellStyle name="Milliers_!!!GO" xfId="139"/>
    <cellStyle name="Mon彋aire [0]_!!!GO" xfId="140"/>
    <cellStyle name="Mon彋aire_!!!GO" xfId="141"/>
    <cellStyle name="NARROW SCOPE" xfId="142"/>
    <cellStyle name="Neutral" xfId="143"/>
    <cellStyle name="no dec" xfId="144"/>
    <cellStyle name="Normal - Style1" xfId="145"/>
    <cellStyle name="Normal_ '96  delivery" xfId="146"/>
    <cellStyle name="Note" xfId="147"/>
    <cellStyle name="Note 2" xfId="148"/>
    <cellStyle name="Output" xfId="149"/>
    <cellStyle name="paint" xfId="150"/>
    <cellStyle name="Percent [0]" xfId="151"/>
    <cellStyle name="Percent [0] 2" xfId="152"/>
    <cellStyle name="Percent [00]" xfId="153"/>
    <cellStyle name="Percent [00] 2" xfId="154"/>
    <cellStyle name="Percent [2]" xfId="155"/>
    <cellStyle name="Percent_!!!GO" xfId="156"/>
    <cellStyle name="PrePop Currency (0)" xfId="157"/>
    <cellStyle name="PrePop Currency (0) 2" xfId="158"/>
    <cellStyle name="PrePop Currency (2)" xfId="159"/>
    <cellStyle name="PrePop Currency (2) 2" xfId="160"/>
    <cellStyle name="PrePop Units (0)" xfId="161"/>
    <cellStyle name="PrePop Units (0) 2" xfId="162"/>
    <cellStyle name="PrePop Units (1)" xfId="163"/>
    <cellStyle name="PrePop Units (1) 2" xfId="164"/>
    <cellStyle name="PrePop Units (2)" xfId="165"/>
    <cellStyle name="PrePop Units (2) 2" xfId="166"/>
    <cellStyle name="Rate_1" xfId="167"/>
    <cellStyle name="Schedule" xfId="168"/>
    <cellStyle name="STANDARD" xfId="169"/>
    <cellStyle name="style" xfId="170"/>
    <cellStyle name="style1" xfId="171"/>
    <cellStyle name="style2" xfId="172"/>
    <cellStyle name="Text Indent A" xfId="173"/>
    <cellStyle name="Text Indent B" xfId="174"/>
    <cellStyle name="Text Indent B 2" xfId="175"/>
    <cellStyle name="Text Indent C" xfId="176"/>
    <cellStyle name="Text Indent C 2" xfId="177"/>
    <cellStyle name="title" xfId="178"/>
    <cellStyle name="Total" xfId="179"/>
    <cellStyle name="Warning Text" xfId="180"/>
    <cellStyle name="一般" xfId="0" builtinId="0"/>
    <cellStyle name="一般 2" xfId="181"/>
    <cellStyle name="一般 2 2" xfId="182"/>
    <cellStyle name="一般 3" xfId="183"/>
    <cellStyle name="一般 3 2" xfId="184"/>
    <cellStyle name="一般 4" xfId="185"/>
    <cellStyle name="一般 4 2" xfId="186"/>
    <cellStyle name="一般 5" xfId="187"/>
    <cellStyle name="一般 6" xfId="188"/>
    <cellStyle name="一般_pcc_c" xfId="189"/>
    <cellStyle name="一般_pcc_d" xfId="190"/>
    <cellStyle name="一般_pcc_t" xfId="191"/>
    <cellStyle name="一般_公所預算封面核章表(1)" xfId="192"/>
    <cellStyle name="一般_台八(谷關)預算書(940704)" xfId="193"/>
    <cellStyle name="一般_佳陽0118" xfId="194"/>
    <cellStyle name="一般_海浦第2次變更設計0511" xfId="195"/>
    <cellStyle name="一般_預算總表" xfId="196"/>
    <cellStyle name="人工挖方" xfId="197"/>
    <cellStyle name="千分位 2" xfId="198"/>
    <cellStyle name="千分位 2 2" xfId="199"/>
    <cellStyle name="千分位 3" xfId="200"/>
    <cellStyle name="千分位 4" xfId="201"/>
    <cellStyle name="千分位 5" xfId="202"/>
    <cellStyle name="千分位[0] 2" xfId="203"/>
    <cellStyle name="中等 2" xfId="204"/>
    <cellStyle name="中等 3" xfId="205"/>
    <cellStyle name="未定義" xfId="206"/>
    <cellStyle name="合計 2" xfId="207"/>
    <cellStyle name="合計 3" xfId="208"/>
    <cellStyle name="好 2" xfId="209"/>
    <cellStyle name="好 3" xfId="210"/>
    <cellStyle name="好_車城變更" xfId="211"/>
    <cellStyle name="好_結算明細表-0902" xfId="212"/>
    <cellStyle name="好_變更細表車城" xfId="213"/>
    <cellStyle name="次表" xfId="214"/>
    <cellStyle name="挖方" xfId="215"/>
    <cellStyle name="計算方式 2" xfId="216"/>
    <cellStyle name="計算方式 3" xfId="217"/>
    <cellStyle name="貨幣[0]" xfId="218"/>
    <cellStyle name="連結的儲存格 2" xfId="219"/>
    <cellStyle name="連結的儲存格 3" xfId="220"/>
    <cellStyle name="備註 2" xfId="221"/>
    <cellStyle name="備註 3" xfId="222"/>
    <cellStyle name="單價分析表表格[1]" xfId="223"/>
    <cellStyle name="預算書" xfId="224"/>
    <cellStyle name="預算書 2" xfId="225"/>
    <cellStyle name="說明文字 2" xfId="226"/>
    <cellStyle name="說明文字 3" xfId="227"/>
    <cellStyle name="輔色1 2" xfId="228"/>
    <cellStyle name="輔色1 3" xfId="229"/>
    <cellStyle name="輔色2 2" xfId="230"/>
    <cellStyle name="輔色2 3" xfId="231"/>
    <cellStyle name="輔色3 2" xfId="232"/>
    <cellStyle name="輔色3 3" xfId="233"/>
    <cellStyle name="輔色4 2" xfId="234"/>
    <cellStyle name="輔色4 3" xfId="235"/>
    <cellStyle name="輔色5 2" xfId="236"/>
    <cellStyle name="輔色5 3" xfId="237"/>
    <cellStyle name="輔色6 2" xfId="238"/>
    <cellStyle name="輔色6 3" xfId="239"/>
    <cellStyle name="標題 1 1" xfId="240"/>
    <cellStyle name="標題 1 2" xfId="241"/>
    <cellStyle name="標題 1 3" xfId="242"/>
    <cellStyle name="標題 2 1" xfId="243"/>
    <cellStyle name="標題 2 2" xfId="244"/>
    <cellStyle name="標題 2 3" xfId="245"/>
    <cellStyle name="標題 3 2" xfId="246"/>
    <cellStyle name="標題 3 3" xfId="247"/>
    <cellStyle name="標題 4 2" xfId="248"/>
    <cellStyle name="標題 4 3" xfId="249"/>
    <cellStyle name="標題 5" xfId="250"/>
    <cellStyle name="標題 6" xfId="251"/>
    <cellStyle name="樣式 1" xfId="252"/>
    <cellStyle name="機械挖方" xfId="253"/>
    <cellStyle name="輸入 2" xfId="254"/>
    <cellStyle name="輸入 3" xfId="255"/>
    <cellStyle name="輸出 2" xfId="256"/>
    <cellStyle name="輸出 3" xfId="257"/>
    <cellStyle name="隨後的超連結" xfId="258"/>
    <cellStyle name="檢查儲存格 2" xfId="259"/>
    <cellStyle name="檢查儲存格 3" xfId="260"/>
    <cellStyle name="壞 2" xfId="261"/>
    <cellStyle name="壞 3" xfId="262"/>
    <cellStyle name="壞_車城變更" xfId="263"/>
    <cellStyle name="壞_結算明細表-0902" xfId="264"/>
    <cellStyle name="壞_變更細表車城" xfId="265"/>
    <cellStyle name="警告文字 2" xfId="266"/>
    <cellStyle name="警告文字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38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39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0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1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2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3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4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5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6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7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8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49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0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1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2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3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4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5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6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7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8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59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60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61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2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3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4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5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6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7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8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69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0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1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2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3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4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5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6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7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8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79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80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81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82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83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84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585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86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87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88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89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0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1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2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3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4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5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6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597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9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59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0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1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2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3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3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3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3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3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3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3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3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3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3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4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4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4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4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4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64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4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4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4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4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65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5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5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6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7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8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4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5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6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7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8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699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0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1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2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3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4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5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6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7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8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09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0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1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2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3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4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5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6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17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18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19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0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1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2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3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4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5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6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7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8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29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0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1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2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3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4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5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6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7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8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39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40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41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2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3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4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5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6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7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8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49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0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1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2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3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4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5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6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7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8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59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60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61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62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63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64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65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66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67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68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69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0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1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2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3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4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5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6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777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7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7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78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79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0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1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1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1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1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1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1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1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1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1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1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2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2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2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2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2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2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2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2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2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2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83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3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3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4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5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6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4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5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6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7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8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79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0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1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2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3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4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5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6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7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8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89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0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1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2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3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4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5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6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897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98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899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0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1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2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3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4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5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6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7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8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09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0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1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2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3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4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5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6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7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8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19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20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21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2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3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4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5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6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7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8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29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0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1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2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3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4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5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6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7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8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39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40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41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42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43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44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45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46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47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48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49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0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1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2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3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4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5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6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57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5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5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1996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7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8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9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9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9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1999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9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9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9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9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9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1999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0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0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0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0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0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0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0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0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0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0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1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1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1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2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3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4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4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2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3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4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5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6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7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8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49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50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51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52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053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5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5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5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5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5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5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6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6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6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6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6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06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6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6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6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6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7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8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0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1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2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3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4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5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6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7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8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099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0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1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0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4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5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6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7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8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19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20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21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22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23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24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125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26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27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28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29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0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1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2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3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4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5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6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7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8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39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0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1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4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0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1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2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3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4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5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6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7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8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59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60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61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62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63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64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65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66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67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68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69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0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1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2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3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4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5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6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7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8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79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0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1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18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0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1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2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3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4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5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6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7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8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199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00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01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02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03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04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05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06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07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08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09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0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1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2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3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4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5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6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7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8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19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0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1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2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0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1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2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3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4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5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6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0237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38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39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0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1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2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3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4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5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6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7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8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49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50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51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52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0253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5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5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5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5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5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5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6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6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6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6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6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26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6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6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6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6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27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7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7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8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29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0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0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2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3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4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5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6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7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8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09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10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11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12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13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1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1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1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1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1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1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2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2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2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2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2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2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2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2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2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2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3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4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0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1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2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3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4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5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6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7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8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59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60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361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2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3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4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5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6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7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8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69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70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71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72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373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74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75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76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77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78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79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0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1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2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3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4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5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6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7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8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89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0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1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2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3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4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5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6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7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8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399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0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1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2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3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4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5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6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7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8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09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0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1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2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3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4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5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6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7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8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19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0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1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2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3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3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3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3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3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3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3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3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3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3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4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4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4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4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4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4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4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4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4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4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5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5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5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6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7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8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48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2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3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4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5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6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7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8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89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90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91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92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493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9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9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9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9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9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49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0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0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0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0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0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0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0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0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0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0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1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2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0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1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2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3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4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5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6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7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8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39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40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541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2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3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4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5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6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7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8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49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50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51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52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553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54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55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56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57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58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59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0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1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2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3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4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5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6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7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8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69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0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1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2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3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4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5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6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7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8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79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0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1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2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3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4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5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6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7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8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89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0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1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2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3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4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5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6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7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8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599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0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1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0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1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1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1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1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1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1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1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1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1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1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2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2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2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2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2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2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2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2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2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2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3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3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3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4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5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6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6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2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3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4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5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6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7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8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69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70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71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72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673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7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7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7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7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7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7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8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8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8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8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8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68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8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8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8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8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69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0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0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1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2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3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4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5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6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7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8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19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20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21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2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3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4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5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6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7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8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29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30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31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32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33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34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35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36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37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38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39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0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1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2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3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4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5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6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7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8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49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0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1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2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3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4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5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6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57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58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59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0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1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2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3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4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5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6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7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8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769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0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1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2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3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4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5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6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7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8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79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80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781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2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3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4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5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6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7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8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89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0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1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2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3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4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5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6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7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8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799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0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1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2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3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4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5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6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7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8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09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0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1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2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3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4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5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6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7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8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19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0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1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2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3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4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5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6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7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8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29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0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1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2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3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4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5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6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7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8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39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0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1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4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4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5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6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7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8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59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0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1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2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3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4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5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6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7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8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69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0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1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2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3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4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5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6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877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78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79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0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1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2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3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4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5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6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7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8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889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0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1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2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3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4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5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6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7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8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899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00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01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2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3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4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5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6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7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8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09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0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1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2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3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4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5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6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7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8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19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20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21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22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23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24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25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26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27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28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29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0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1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2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3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4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5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6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37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3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3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4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5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6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7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7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7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7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74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75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76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77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78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79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80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81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82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83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84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0985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8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8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8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8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099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9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099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0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1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2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2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2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3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4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5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6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7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8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29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30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31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32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033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3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3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3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3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3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3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4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4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4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4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4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04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4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4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4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4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5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6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0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1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2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3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4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5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6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7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8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79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0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1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2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3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4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5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6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7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8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89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0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1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2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3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4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5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6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7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8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099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00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01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02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03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04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05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06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07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08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09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0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1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2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3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4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5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6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17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1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1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12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3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4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4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5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6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7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8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59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0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1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2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3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4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5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6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7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8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69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0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1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2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3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4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5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6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7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8" name="Line 1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79" name="Line 1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0" name="Line 1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1" name="Line 1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2" name="Line 1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3" name="Line 1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4" name="Line 1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5" name="Line 2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6" name="Line 2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7" name="Line 2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8" name="Line 2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189" name="Line 2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0" name="Line 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1" name="Line 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2" name="Line 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3" name="Line 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4" name="Line 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5" name="Line 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6" name="Line 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7" name="Line 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8" name="Line 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199" name="Line 1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00" name="Line 1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01" name="Line 1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2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3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4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5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6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7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8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09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10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11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12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13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14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15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16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17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18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19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0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1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2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3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4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5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6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7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8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29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0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1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2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3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4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5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6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237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38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39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0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1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2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3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4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5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6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7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8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49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0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1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2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3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4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5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6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7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8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59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0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1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2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3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4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5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6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7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8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69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70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71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72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73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74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75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76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77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78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79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80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81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82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83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84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285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86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87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88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89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0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1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2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3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4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5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6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7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8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299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0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1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2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3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4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5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6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7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8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09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0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1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2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3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4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5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6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7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8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19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20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321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2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3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4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5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6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7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8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29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0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1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2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3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4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5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6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7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8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39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0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1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2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3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4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5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4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5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5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5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6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7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8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8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2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3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4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5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6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7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8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89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90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91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92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393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94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95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96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97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98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399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0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1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2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3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4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5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6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7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8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09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0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1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2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3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4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5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6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17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1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1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2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3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4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5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5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5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45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54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55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56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57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58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59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60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61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62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63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64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65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66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67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68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69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0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1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2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3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4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5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6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7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8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79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0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1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2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3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4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5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6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7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8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489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0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1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2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3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4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5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6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7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8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499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00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01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2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3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4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5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6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7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8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09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0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1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2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3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4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5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6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7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8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19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20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21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22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23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24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25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26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27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28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29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0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1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2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3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4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5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6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537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38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39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0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1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2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3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4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5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6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7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8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49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0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1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2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3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4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5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6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7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8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59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0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1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2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3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4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5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6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7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8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69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70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71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72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73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74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75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76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77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78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79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0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1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2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3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4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5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6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7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8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89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0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1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2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3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4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5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6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597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98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599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0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1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2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3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4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5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6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7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8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09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0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1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2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3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4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5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6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7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8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19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0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1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2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3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4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5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6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7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8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29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30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31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32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33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3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3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3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3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3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3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4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4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4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4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4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4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4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4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4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4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5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66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0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1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2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3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4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5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6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7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8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79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80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681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2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3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4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5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6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7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8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89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0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1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2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3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4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5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6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7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8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699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00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01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02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03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04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05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06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07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08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09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0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1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2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3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4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5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6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17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18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19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0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1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2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3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4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5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6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7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8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29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0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1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2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3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4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5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6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7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8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39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40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41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2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3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4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5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6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7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8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49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50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51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52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53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54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55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56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57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58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59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0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1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2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3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4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5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6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7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8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69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0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1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2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3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4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5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6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77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78" name="Line 1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79" name="Line 1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0" name="Line 15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1" name="Line 16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2" name="Line 17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3" name="Line 18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4" name="Line 19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5" name="Line 20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6" name="Line 21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7" name="Line 22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8" name="Line 23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8</xdr:row>
      <xdr:rowOff>257175</xdr:rowOff>
    </xdr:from>
    <xdr:to>
      <xdr:col>1</xdr:col>
      <xdr:colOff>419100</xdr:colOff>
      <xdr:row>8</xdr:row>
      <xdr:rowOff>257175</xdr:rowOff>
    </xdr:to>
    <xdr:sp macro="" textlink="">
      <xdr:nvSpPr>
        <xdr:cNvPr id="21789" name="Line 24"/>
        <xdr:cNvSpPr>
          <a:spLocks noChangeShapeType="1"/>
        </xdr:cNvSpPr>
      </xdr:nvSpPr>
      <xdr:spPr bwMode="auto">
        <a:xfrm>
          <a:off x="1104900" y="2544127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0" name="Line 2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1" name="Line 2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2" name="Line 2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3" name="Line 2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4" name="Line 2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5" name="Line 3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6" name="Line 3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7" name="Line 3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8" name="Line 3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799" name="Line 3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0" name="Line 3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1" name="Line 3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2" name="Line 3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3" name="Line 3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4" name="Line 3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5" name="Line 4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6" name="Line 4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7" name="Line 4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8" name="Line 4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09" name="Line 4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0" name="Line 4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1" name="Line 4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2" name="Line 4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3" name="Line 4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4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5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6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7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8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19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20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21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22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23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24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25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26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27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28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29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0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1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2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3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4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5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6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7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8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39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0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1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2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3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4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5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6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7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8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49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0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1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2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3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4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5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6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7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8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59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60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61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2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3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4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5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6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7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8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69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0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1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2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3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4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5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6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7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8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79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80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81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82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83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84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85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86" name="Line 1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87" name="Line 1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88" name="Line 15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89" name="Line 16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0" name="Line 17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1" name="Line 18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2" name="Line 19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3" name="Line 20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4" name="Line 21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5" name="Line 22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6" name="Line 23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9</xdr:row>
      <xdr:rowOff>257175</xdr:rowOff>
    </xdr:from>
    <xdr:to>
      <xdr:col>1</xdr:col>
      <xdr:colOff>419100</xdr:colOff>
      <xdr:row>9</xdr:row>
      <xdr:rowOff>257175</xdr:rowOff>
    </xdr:to>
    <xdr:sp macro="" textlink="">
      <xdr:nvSpPr>
        <xdr:cNvPr id="21897" name="Line 24"/>
        <xdr:cNvSpPr>
          <a:spLocks noChangeShapeType="1"/>
        </xdr:cNvSpPr>
      </xdr:nvSpPr>
      <xdr:spPr bwMode="auto">
        <a:xfrm>
          <a:off x="1104900" y="2564701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98" name="Line 2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899" name="Line 2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0" name="Line 2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1" name="Line 2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2" name="Line 2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3" name="Line 3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4" name="Line 3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5" name="Line 3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6" name="Line 3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7" name="Line 3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8" name="Line 3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09" name="Line 3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0" name="Line 3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1" name="Line 3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2" name="Line 39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3" name="Line 40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4" name="Line 41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5" name="Line 42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6" name="Line 43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7" name="Line 44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8" name="Line 45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19" name="Line 46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20" name="Line 47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10</xdr:row>
      <xdr:rowOff>257175</xdr:rowOff>
    </xdr:from>
    <xdr:to>
      <xdr:col>1</xdr:col>
      <xdr:colOff>419100</xdr:colOff>
      <xdr:row>10</xdr:row>
      <xdr:rowOff>257175</xdr:rowOff>
    </xdr:to>
    <xdr:sp macro="" textlink="">
      <xdr:nvSpPr>
        <xdr:cNvPr id="21921" name="Line 48"/>
        <xdr:cNvSpPr>
          <a:spLocks noChangeShapeType="1"/>
        </xdr:cNvSpPr>
      </xdr:nvSpPr>
      <xdr:spPr bwMode="auto">
        <a:xfrm>
          <a:off x="1104900" y="25852755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2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0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1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2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3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4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5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6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7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8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39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40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41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42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43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44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45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46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47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48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49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0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1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2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3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4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5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6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7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8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59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60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61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6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0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1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2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3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4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5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6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7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8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79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80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81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82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83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84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1985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86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87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88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89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0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1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2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3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4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5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6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7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8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1999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00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01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0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0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1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2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3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4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5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6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7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8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19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0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1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2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3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4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5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6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7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8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29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30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31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32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33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34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35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36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37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38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39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0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1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2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3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4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5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6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7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8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49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0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1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2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3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4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5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6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7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8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59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60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61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62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63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64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65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66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67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68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69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0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1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2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3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4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5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6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7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8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79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0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1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2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3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4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5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6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7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8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89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0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1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2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3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4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5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6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097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98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099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0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1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2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3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4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5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6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7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8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09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10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11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12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13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14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15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16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17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18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19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20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21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2" name="Line 1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3" name="Line 1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4" name="Line 1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5" name="Line 2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6" name="Line 2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7" name="Line 2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8" name="Line 23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29" name="Line 24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0" name="Line 25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1" name="Line 26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2" name="Line 27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3" name="Line 28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4" name="Line 29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5" name="Line 30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6" name="Line 31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9</xdr:row>
      <xdr:rowOff>0</xdr:rowOff>
    </xdr:from>
    <xdr:to>
      <xdr:col>2</xdr:col>
      <xdr:colOff>390525</xdr:colOff>
      <xdr:row>9</xdr:row>
      <xdr:rowOff>0</xdr:rowOff>
    </xdr:to>
    <xdr:sp macro="" textlink="">
      <xdr:nvSpPr>
        <xdr:cNvPr id="22137" name="Line 32"/>
        <xdr:cNvSpPr>
          <a:spLocks noChangeShapeType="1"/>
        </xdr:cNvSpPr>
      </xdr:nvSpPr>
      <xdr:spPr bwMode="auto">
        <a:xfrm>
          <a:off x="3122295" y="2544318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38" name="Line 49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39" name="Line 50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40" name="Line 51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41" name="Line 52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42" name="Line 53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43" name="Line 54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44" name="Line 55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10</xdr:row>
      <xdr:rowOff>0</xdr:rowOff>
    </xdr:from>
    <xdr:to>
      <xdr:col>2</xdr:col>
      <xdr:colOff>390525</xdr:colOff>
      <xdr:row>10</xdr:row>
      <xdr:rowOff>0</xdr:rowOff>
    </xdr:to>
    <xdr:sp macro="" textlink="">
      <xdr:nvSpPr>
        <xdr:cNvPr id="22145" name="Line 56"/>
        <xdr:cNvSpPr>
          <a:spLocks noChangeShapeType="1"/>
        </xdr:cNvSpPr>
      </xdr:nvSpPr>
      <xdr:spPr bwMode="auto">
        <a:xfrm>
          <a:off x="3122295" y="2564892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sa\c\XLS\85XLS\853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11010\&#22303;&#24314;&#19968;&#35506;&#20849;&#29992;\Lee\&#24037;&#21209;&#31243;&#24335;&#38598;A\TO_ST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503ntw.001\6550300\476883\dj\dj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039;&#26009;&#24235;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1\c\XLS\85XLS\853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934;&#20729;&#20998;&#26512;&#34920;(1-11)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MI\DATA\CYH\CHISAN\DOC\BGT-GAT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iaohong-pc\server_2\Users\baxter\Desktop\PROGRAM%20FILES\MICROSOFT%20OFFICE\OFFICE\xlstart\Engineer.xla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032;&#22500;&#37129;\&#26032;&#22500;1210\&#22235;&#26519;&#26684;&#23665;PDF\&#26149;&#26085;&#37129;&#20462;&#27491;&#32000;&#37636;1119\Documents%20and%20Settings\user\Local%20Settings\Temporary%20Internet%20Files\Content.IE5\72RRISS5\PROGRAM%20FILES\MICROSOFT%20OFFICE\OFFICE\xlstart\Engineer.xla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2290;&#40718;-2-&#20633;&#29992;&#20027;&#27231;\&#20844;&#29992;&#21312;\Documents%20and%20Settings\Administrator\&#26700;&#38754;\X\&#26149;&#26085;1007\Documents%20and%20Settings\user\Local%20Settings\Temporary%20Internet%20Files\Content.IE5\72RRISS5\PROGRAM%20FILES\MICROSOFT%20OFFICE\OFFICE\xlstart\Engineer.xla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WDI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332;&#21253;&#27284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n2\d\87\&#22303;&#24235;&#37806;&#20844;&#25152;\87lb024\87LB001\&#22500;&#33139;&#37324;&#36947;&#36335;&#20596;&#28317;&#25913;&#21892;&#24037;&#31243;&#32080;&#3163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sa\d\XLS\85XLS\8539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603nt.001\751368\751368\&#31649;&#36335;\&#26032;&#32113;\&#24825;&#32113;&#25976;&#3602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65503003\6550300\6550300\476883\&#20013;&#28779;&#23784;&#30473;\JenFA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65503002\temp\&#24037;&#21209;&#36039;&#26009;\&#27511;&#21490;&#32000;&#37636;\&#40845;&#23665;&#38928;&#31639;&#26360;&#36899;&#32080;&#27284;900111\&#30002;&#26041;&#25552;&#20379;&#38928;&#31639;&#26684;&#24335;891228\&#21331;&#34349;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65503002\temp\&#24037;&#21209;&#36039;&#26009;\&#27511;&#21490;&#32000;&#37636;\&#40845;&#23665;&#38928;&#31639;&#26360;&#36899;&#32080;&#27284;900111\&#30002;&#26041;&#25552;&#20379;&#38928;&#31639;&#26684;&#24335;891228\lonsh-2$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fong-2000\ws\XLS\85XLS\8539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iaohong-pc\server_2\Users\baxter\Desktop\&#29066;&#21564;\99&#24180;&#24230;\&#21335;&#25237;&#32291;&#25919;&#24220;\&#21407;&#27665;&#23616;\99&#24180;&#24230;&#20449;&#32681;&#37129;&#65288;&#28525;&#21335;&#12289;&#22320;&#21033;&#12289;&#20154;&#21644;&#21450;&#38617;&#40845;&#26449;&#65289;&#36786;&#36335;&#25913;&#21892;&#24037;&#31243;\&#38928;&#31639;\XLS\85XLS\853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032;&#22500;&#37129;\&#26032;&#22500;1210\&#22235;&#26519;&#26684;&#23665;PDF\&#26149;&#26085;&#37129;&#20462;&#27491;&#32000;&#37636;1119\Documents%20and%20Settings\user\Local%20Settings\Temporary%20Internet%20Files\Content.IE5\72RRISS5\&#29066;&#21564;\99&#24180;&#24230;\&#21335;&#25237;&#32291;&#25919;&#24220;\&#21407;&#27665;&#23616;\99&#24180;&#24230;&#20449;&#32681;&#37129;&#65288;&#28525;&#21335;&#12289;&#22320;&#21033;&#12289;&#20154;&#21644;&#21450;&#38617;&#40845;&#26449;&#65289;&#36786;&#36335;&#25913;&#21892;&#24037;&#31243;\&#38928;&#31639;\XLS\85XLS\853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iaohong-pc\server_2\&#26032;&#22500;&#37129;\&#26032;&#22500;1210\&#22235;&#26519;&#26684;&#23665;PDF\&#26149;&#26085;&#37129;&#20462;&#27491;&#32000;&#37636;1119\Documents%20and%20Settings\user\Local%20Settings\Temporary%20Internet%20Files\Content.IE5\72RRISS5\&#29066;&#21564;\99&#24180;&#24230;\&#21335;&#25237;&#32291;&#25919;&#24220;\&#21407;&#27665;&#23616;\99&#24180;&#24230;&#20449;&#32681;&#37129;&#65288;&#28525;&#21335;&#12289;&#22320;&#21033;&#12289;&#20154;&#21644;&#21450;&#38617;&#40845;&#26449;&#65289;&#36786;&#36335;&#25913;&#21892;&#24037;&#31243;\&#38928;&#31639;\XLS\85XLS\853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11010\c\user\cysam&#37041;\&#26032;&#24314;\&#31968;&#29807;\&#31968;&#27028;&#25976;&#37327;&#34920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4\engineering1\Documents%20and%20Settings\Andychu\My%20Documents\WLUCK\&#22806;&#22484;&#37129;&#20844;&#25152;\D&#57344;&#23376;&#27211;&#31561;\d1&#27211;\&#29256;&#27211;\p&#27211;&#37628;&#31563;&#22294;1.dwg%20&#30340;%20&#24037;&#20316;&#3492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2004\engineering1\Documents%20and%20Settings\DA1024\&#26700;&#38754;\&#20839;&#26481;&#36335;\&#38928;&#31639;&#26360;2M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503ntw.01\6550300\476883\dj\dj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MI\APP\USR\LMC\TPGM\TPGM1\TAIP\WRL\CHISAN\BGT-GATE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MI\APP\USR\LMC\TPGM\TPGM1\TAIP\WRL\MIS\BG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99&#21335;&#37096;&#35373;&#35336;&#36039;&#26009;\&#35373;&#35336;&#26696;&#20214;\&#20116;&#26376;\&#40643;&#23567;&#22992;-&#26963;&#28207;&#28330;\&#26963;&#28207;&#38928;&#31639;&#2636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800;&#33984;&#19977;&#20191;&#33836;\&#24800;&#33984;&#26519;&#22580;&#19977;&#20191;&#33836;&#38928;&#31639;(&#30332;&#21253;&#24460;&#35519;&#25972;&#21934;&#20729;)\&#24800;&#33984;&#19977;&#20191;&#33836;&#38928;&#31639;&#26360;(NEW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4037;&#31243;&#38928;&#31639;&#26360;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03013\d\751368\&#27161;&#28310;&#27284;\&#31649;&#36335;\KRST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503006\temp2\KRST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503011\65503011\&#31243;&#24335;&#38598;\&#22303;&#24314;\TO_STD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03013\d\751368\&#31649;&#36335;\&#20839;&#22484;\KRSTD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03008\c\user\cysam&#37041;\&#26032;&#24314;\&#26446;&#22823;&#21733;\C14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503ntw.02\6550300\6550300\687855\NEW\&#40845;&#31168;\&#40845;&#31168;&#2084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503ntw.01\6550300\476883\&#30000;&#20013;\&#25976;&#37327;&#36039;&#2600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4373;&#22283;&#26360;\E\fen-yuan\final\Azku-2\&#31038;&#21312;&#36939;&#21205;&#20844;&#22290;\&#22303;&#26408;\&#22303;&#26408;&#24314;&#31689;&#38928;&#31639;-N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503ntw.01\6550300\476883\&#26032;&#24037;\sinka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LIU\&#36335;&#31481;\&#36335;&#31481;&#37129;&#31038;&#26481;&#26449;&#26032;&#33288;&#27573;73&#22320;&#34399;&#21450;&#24489;&#33288;&#27573;84&#22320;&#34399;&#31561;&#36947;&#36335;&#25490;&#27700;&#28317;&#25913;&#21892;&#24037;&#31243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VOL1\DOC\DOC\TCC\SL1041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032;&#22500;&#37129;\&#26032;&#22500;1210\&#22235;&#26519;&#26684;&#23665;PDF\&#26149;&#26085;&#37129;&#20462;&#27491;&#32000;&#37636;1119\&#26149;&#26085;&#38928;&#31639;&#26360;1009%20-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iaohong-pc\server_2\&#26032;&#22500;&#37129;\&#26032;&#22500;1210\&#22235;&#26519;&#26684;&#23665;PDF\&#26149;&#26085;&#37129;&#20462;&#27491;&#32000;&#37636;1119\&#26149;&#26085;&#38928;&#31639;&#26360;1009%20-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503ntw.01\6550300\476883\MAIN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11010\c\user\cysam&#37041;\&#38013;&#25506;\&#22826;&#37941;&#25976;&#37327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11005\&#22303;&#24314;&#19968;&#35506;&#20849;&#29992;\&#21443;&#32771;data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65611093\&#22303;&#24314;&#19968;&#35506;&#27284;&#26696;&#20849;&#29992;&#21312;\&#21443;&#32771;da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603w95.001\C\&#31243;&#24335;&#38598;\&#22303;&#24314;\HERREN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5603w95.001\C\&#31243;&#24335;&#38598;\&#31649;&#36335;\KRST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MI\DATA\WRL\CHISAN\BGT-G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iaohong-pc\server_2\&#26032;&#22500;&#37129;\&#26032;&#22500;1210\&#22235;&#26519;&#26684;&#23665;PDF\&#26149;&#26085;&#37129;&#20462;&#27491;&#32000;&#37636;1119\Documents%20and%20Settings\user\Local%20Settings\Temporary%20Internet%20Files\Content.IE5\72RRISS5\PROGRAM%20FILES\MICROSOFT%20OFFICE\OFFICE\xlstart\Engine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圖說稿"/>
      <sheetName val="目錄"/>
      <sheetName val="附註頁"/>
      <sheetName val="圖樣目錄"/>
      <sheetName val="器材清單"/>
      <sheetName val="金額表"/>
      <sheetName val="資料表"/>
      <sheetName val="單價表"/>
      <sheetName val="發包單"/>
      <sheetName val="數量表"/>
      <sheetName val="數量表A"/>
      <sheetName val="數量表B"/>
      <sheetName val="品環分析"/>
      <sheetName val="品環分析 (2)"/>
      <sheetName val="品環工安分析"/>
      <sheetName val="建築分析"/>
      <sheetName val="水電分析"/>
      <sheetName val="土木"/>
      <sheetName val="土地改良物"/>
      <sheetName val="式項表"/>
      <sheetName val="式項(南區)"/>
      <sheetName val="擋土計算"/>
    </sheetNames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輸入檔"/>
      <sheetName val="項目分析"/>
      <sheetName val="工料分析"/>
      <sheetName val="模組"/>
      <sheetName val="資料庫"/>
      <sheetName val="擴充工程說明書目錄 "/>
      <sheetName val="圖說封面"/>
      <sheetName val="投標須知"/>
      <sheetName val="會核表"/>
      <sheetName val="發包單 "/>
      <sheetName val="數量表"/>
      <sheetName val=" 分析表"/>
      <sheetName val="參   價"/>
      <sheetName val="沙鹿圖目錄 "/>
      <sheetName val="溪州圖目錄"/>
      <sheetName val="全興圖目錄 "/>
      <sheetName val="全興供料單"/>
      <sheetName val="沙鹿料單 "/>
      <sheetName val="溪州料單 "/>
      <sheetName val="Sheet1"/>
    </sheetNames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料庫"/>
    </sheetNames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單價分析表(1-11)"/>
      <sheetName val="單價分析表_1_11_"/>
    </sheetNames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單價分析表(1-11)"/>
      <sheetName val="單價分析表_1_11_"/>
      <sheetName val="12(31)"/>
      <sheetName val="1(1)"/>
      <sheetName val="1(2)"/>
      <sheetName val="1(3)"/>
      <sheetName val="1(4)"/>
      <sheetName val="1(5)"/>
      <sheetName val="1(6)"/>
      <sheetName val="12(24)"/>
      <sheetName val="12(25)"/>
      <sheetName val="12(26)"/>
      <sheetName val="12(27)"/>
      <sheetName val="12(28)"/>
      <sheetName val="12(29)"/>
      <sheetName val="12(30)"/>
      <sheetName val="工程預算書"/>
      <sheetName val="經費總表"/>
      <sheetName val="分年經費"/>
      <sheetName val="成本明細(方案一)"/>
      <sheetName val="成本明細(方案二)"/>
      <sheetName val="基本單價說明"/>
      <sheetName val="單價分析表"/>
      <sheetName val="合約2"/>
      <sheetName val="單價總表"/>
    </sheetNames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文計算函式"/>
      <sheetName val="水理計算函式"/>
      <sheetName val="滯洪池出口檢算"/>
      <sheetName val="Sheet1"/>
      <sheetName val="Engineer"/>
    </sheetNames>
    <definedNames>
      <definedName name="ChannelSection"/>
      <definedName name="CriticalDepth"/>
      <definedName name="CriticalSlope"/>
      <definedName name="Discharge"/>
      <definedName name="FlowVelocity"/>
      <definedName name="FreeBoardCheck"/>
      <definedName name="FroudeNumber"/>
      <definedName name="HydraulicDepth"/>
      <definedName name="HydraulicRadius"/>
      <definedName name="NormDepth"/>
      <definedName name="SpecificEnergy"/>
      <definedName name="StateOfFlow"/>
      <definedName name="TopWidth"/>
      <definedName name="VelocietyCheck"/>
      <definedName name="WettedPerimeter"/>
    </definedNames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文計算函式"/>
      <sheetName val="水理計算函式"/>
      <sheetName val="滯洪池出口檢算"/>
      <sheetName val="Sheet1"/>
      <sheetName val="Engineer"/>
    </sheetNames>
    <definedNames>
      <definedName name="ChannelSection"/>
      <definedName name="CriticalDepth"/>
      <definedName name="CriticalSlope"/>
      <definedName name="Discharge"/>
      <definedName name="FlowVelocity"/>
      <definedName name="FreeBoardCheck"/>
      <definedName name="FroudeNumber"/>
      <definedName name="HydraulicDepth"/>
      <definedName name="HydraulicRadius"/>
      <definedName name="NormDepth"/>
      <definedName name="SpecificEnergy"/>
      <definedName name="StateOfFlow"/>
      <definedName name="TopWidth"/>
      <definedName name="VelocietyCheck"/>
      <definedName name="WettedPerimeter"/>
    </definedNames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文計算函式"/>
      <sheetName val="水理計算函式"/>
      <sheetName val="滯洪池出口檢算"/>
      <sheetName val="Sheet1"/>
      <sheetName val="Engineer"/>
    </sheetNames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鳳農土"/>
      <sheetName val="分析表 22"/>
      <sheetName val="工程數量表"/>
      <sheetName val="分析表 2"/>
      <sheetName val="分析表 3"/>
      <sheetName val="分析表 4"/>
      <sheetName val="分析表 5"/>
      <sheetName val="分析表 6"/>
      <sheetName val="分析表 7"/>
      <sheetName val="分析表 8"/>
      <sheetName val="分析表 9"/>
      <sheetName val="分析表 10"/>
      <sheetName val="分析表 11"/>
      <sheetName val="分析表 12"/>
      <sheetName val="分析表 13"/>
      <sheetName val="分析表 14"/>
      <sheetName val="分析表 15"/>
      <sheetName val="分析表 16"/>
      <sheetName val="分析表 17"/>
      <sheetName val="分析表 18"/>
      <sheetName val="分析表 19"/>
      <sheetName val="分析表 20"/>
      <sheetName val="分析表21"/>
    </sheetNames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發包檔"/>
    </sheetNames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 "/>
      <sheetName val="預算書1-2"/>
      <sheetName val="統一單價"/>
      <sheetName val="5cm厚AC面層.填碎石級配及壓實"/>
      <sheetName val="140, 軀體模板"/>
      <sheetName val="瀝清混凝土"/>
      <sheetName val="數量計算表1-2"/>
      <sheetName val="數量計算表2-2"/>
      <sheetName val="土石方計算表1-1"/>
      <sheetName val="結算明細表"/>
      <sheetName val="結算明細表 (2)"/>
      <sheetName val="預算"/>
      <sheetName val="數量"/>
      <sheetName val="挖方,填方"/>
      <sheetName val="廢方,廢方推整"/>
      <sheetName val="鍍鋅蓋鈑(50×65),混凝土打除費"/>
      <sheetName val="變更"/>
      <sheetName val="驗收書"/>
      <sheetName val="請領表"/>
      <sheetName val="收據"/>
      <sheetName val="監工日報表"/>
      <sheetName val="封面"/>
      <sheetName val="預算書"/>
      <sheetName val="分析表"/>
      <sheetName val="數量表"/>
      <sheetName val="土方表"/>
      <sheetName val="估價書"/>
      <sheetName val="估價表"/>
      <sheetName val="決算封面"/>
      <sheetName val="驗收紀錄"/>
      <sheetName val="證明書"/>
      <sheetName val="明細表"/>
      <sheetName val="8成計算式"/>
      <sheetName val="決算表"/>
    </sheetNames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單價25S"/>
      <sheetName val="發包單"/>
      <sheetName val="圖說稿"/>
      <sheetName val="目錄"/>
      <sheetName val="附註頁"/>
      <sheetName val="涵洞計算"/>
      <sheetName val="管路計算"/>
    </sheetNames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價格表"/>
      <sheetName val="檢查記錄"/>
      <sheetName val="數量表 (2)"/>
      <sheetName val="數量表"/>
      <sheetName val="單價審議 (2)"/>
      <sheetName val="數量一覽表"/>
      <sheetName val="說明目錄"/>
      <sheetName val="塔基式項表"/>
      <sheetName val="單價審議"/>
      <sheetName val="聯繫單"/>
      <sheetName val="地權概況表"/>
      <sheetName val="工號申請"/>
      <sheetName val="發包單"/>
      <sheetName val="投標附註"/>
      <sheetName val="用料清單"/>
      <sheetName val="供給器材"/>
      <sheetName val="圖面目錄"/>
      <sheetName val="對照表"/>
      <sheetName val="成本通知單"/>
      <sheetName val="成本分析"/>
      <sheetName val="工作單"/>
      <sheetName val="會核表"/>
      <sheetName val="稽核小組"/>
      <sheetName val="資料表"/>
      <sheetName val="環檢表"/>
    </sheetNames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投標須知"/>
      <sheetName val="說 明 書 目 錄 "/>
      <sheetName val="環檢表"/>
      <sheetName val="會核表"/>
      <sheetName val="成本分析"/>
      <sheetName val="工作單 "/>
      <sheetName val="成本通知單 "/>
      <sheetName val="供料單 "/>
      <sheetName val="甲方供給器材清單"/>
      <sheetName val="供給器材參考 (2)"/>
      <sheetName val="供給器材費用"/>
      <sheetName val="工程圖目錄 "/>
      <sheetName val="發包單"/>
      <sheetName val="試算表)"/>
      <sheetName val="檢查記錄"/>
      <sheetName val="數量表 (2)"/>
      <sheetName val="數量表"/>
      <sheetName val="封面"/>
      <sheetName val="卓蘭空調 "/>
      <sheetName val="卓蘭消防"/>
      <sheetName val="卓蘭電氣"/>
      <sheetName val="建築分析表"/>
      <sheetName val="土木分析表"/>
    </sheetNames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供給器材清單"/>
      <sheetName val="分析表 1"/>
      <sheetName val="Sheet7"/>
      <sheetName val="分析表 1-1"/>
    </sheetNames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計畫說明書"/>
      <sheetName val="工程預算書1"/>
      <sheetName val="工程預算書2"/>
      <sheetName val="1.挖方 , 回填方"/>
      <sheetName val="3.遠運棄方,填碎石級配"/>
      <sheetName val="5.水泥砂漿,210混凝土"/>
      <sheetName val="7.140 混凝土.鋼筋"/>
      <sheetName val="9.甲種模板,舖底基礎"/>
      <sheetName val="11,洗石子斬假石"/>
      <sheetName val="13.鑄鐵蓋,基地遷移"/>
      <sheetName val="15.U型集水溝,明溝加蓋"/>
      <sheetName val="17.集水井.景觀護坡"/>
      <sheetName val="19.紐澤西護欄.擋土牆"/>
      <sheetName val="21.圓形花臺 ,浪型花臺"/>
      <sheetName val="23.不鏽鋼欄杆"/>
      <sheetName val=" 計算表1"/>
      <sheetName val="預算書1"/>
      <sheetName val="預算書2 (2)"/>
      <sheetName val="預算書3 (2)"/>
      <sheetName val="1.放樣,挖土方"/>
      <sheetName val="3.回填方.回填級配料"/>
      <sheetName val="5.運棄方,2000混凝土"/>
      <sheetName val="7夯排卵石,砌磚"/>
      <sheetName val="9.砌玻璃磚,3000混凝土"/>
      <sheetName val="11.普通模板,鋼筋加工組立"/>
      <sheetName val="13.壁磚,地磚"/>
      <sheetName val="15.止滑地磚,大理石片"/>
      <sheetName val="17.滑地磚,油性水漆"/>
      <sheetName val="19.防水粉刷,樹脂"/>
      <sheetName val="21.恩德霖魚鱗片.粗飾"/>
      <sheetName val="23.陰井"/>
      <sheetName val="25.排水溝"/>
      <sheetName val="27.砌花台牆.導盲磚"/>
      <sheetName val="29.鋼管鷹架"/>
      <sheetName val="工程預算書1 (2)"/>
      <sheetName val="預算書2"/>
      <sheetName val="預算書3"/>
      <sheetName val="預算書4"/>
      <sheetName val="預算書5"/>
      <sheetName val="預算書6"/>
      <sheetName val="預算書7"/>
      <sheetName val="預算書8"/>
      <sheetName val="預算書9"/>
      <sheetName val="預算書10"/>
      <sheetName val="37擋土牆.休憩亭"/>
      <sheetName val="舖設透層,密級配瀝青混凝土面層 "/>
      <sheetName val="19.AC,花岡石板舖面"/>
      <sheetName val="21.漿砌花岡石.高壓混凝土"/>
      <sheetName val="23.黃木紋石,步石"/>
      <sheetName val="25.景觀花台,導盲磚"/>
      <sheetName val="31.花岡石牆板,人行道"/>
      <sheetName val="33.步道階梯,景石(1)"/>
      <sheetName val="39. 配電控制"/>
      <sheetName val="41..導線埋設,100W-1"/>
      <sheetName val="43.景觀庭園燈60-1,60-5 (3)"/>
    </sheetNames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期 "/>
      <sheetName val="工號 "/>
      <sheetName val="圖說稿"/>
      <sheetName val="目錄"/>
      <sheetName val="附註頁"/>
      <sheetName val="圖樣目錄"/>
      <sheetName val="器材清單"/>
      <sheetName val="金額表"/>
      <sheetName val="資料表"/>
      <sheetName val="式項表"/>
      <sheetName val="發包單"/>
      <sheetName val="式項(南區)"/>
      <sheetName val="檢查記錄"/>
      <sheetName val="數量表"/>
      <sheetName val="土木"/>
      <sheetName val="土地改良物"/>
      <sheetName val="數量表A"/>
      <sheetName val="數量表B"/>
      <sheetName val="單價表"/>
      <sheetName val="建築分析"/>
      <sheetName val="水電分析 (2)"/>
      <sheetName val="水電分析"/>
      <sheetName val="擋土計算"/>
      <sheetName val="土地改良物 (2)"/>
    </sheetNames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"/>
      <sheetName val="預算明細表"/>
      <sheetName val="單價分析表"/>
      <sheetName val="工程數量總表"/>
      <sheetName val="計算表"/>
      <sheetName val="鋼筋量"/>
      <sheetName val="版橋鋼筋量"/>
    </sheetNames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變"/>
      <sheetName val="單價分析表"/>
      <sheetName val="工程數量總表-變"/>
      <sheetName val="計算表-變"/>
      <sheetName val="鋼筋量-變"/>
      <sheetName val="版橋鋼筋量"/>
      <sheetName val="預算明細表"/>
    </sheetNames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輸入檔"/>
      <sheetName val="項目分析"/>
      <sheetName val="工料分析"/>
      <sheetName val="模組"/>
      <sheetName val="資料庫"/>
      <sheetName val="資料庫2"/>
      <sheetName val="DJ對話"/>
      <sheetName val="Sheet4"/>
      <sheetName val="Sheet5"/>
      <sheetName val="Sheet6"/>
      <sheetName val="dj"/>
    </sheetNames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經費總表"/>
      <sheetName val="分年經費"/>
      <sheetName val="成本明細(方案一)"/>
      <sheetName val="成本明細(方案二)"/>
      <sheetName val="基本單價說明"/>
      <sheetName val="單價分析表(1-11)"/>
      <sheetName val="單價分析表_1_11_"/>
      <sheetName val="基本資料表"/>
    </sheetNames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程預算書"/>
      <sheetName val="單價分析表(1-11)"/>
    </sheetNames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預算總表"/>
      <sheetName val="工程預算書"/>
      <sheetName val="數量計算表"/>
      <sheetName val="單價分析表"/>
      <sheetName val="封面"/>
      <sheetName val="土方計算"/>
      <sheetName val="估價單總表"/>
      <sheetName val="估價單"/>
      <sheetName val="空白表"/>
      <sheetName val="結算明細"/>
      <sheetName val="監工日報表"/>
      <sheetName val="進度曲線表"/>
      <sheetName val="雜項單價"/>
    </sheetNames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預算書"/>
      <sheetName val="單價分析表"/>
      <sheetName val="分析資料"/>
      <sheetName val="單價總表"/>
      <sheetName val="基本單價"/>
      <sheetName val="工程計算紙"/>
      <sheetName val="工程單位查表"/>
      <sheetName val="土石方數量計算表橫"/>
      <sheetName val="估價單1"/>
      <sheetName val="估價單2"/>
      <sheetName val="費率 (2)"/>
      <sheetName val="費率"/>
      <sheetName val="單價計算"/>
      <sheetName val="合約1"/>
      <sheetName val="合約2"/>
      <sheetName val="變更"/>
      <sheetName val="變更說明書"/>
      <sheetName val="估驗"/>
      <sheetName val="結算"/>
    </sheetNames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程預算書"/>
      <sheetName val="A1"/>
      <sheetName val="A2"/>
      <sheetName val="A3"/>
      <sheetName val="人孔1"/>
      <sheetName val="人孔2"/>
      <sheetName val="人孔3"/>
      <sheetName val="道路側溝"/>
      <sheetName val="道路標誌"/>
      <sheetName val="預算明細表"/>
      <sheetName val="單價分析"/>
      <sheetName val="計算表"/>
      <sheetName val="統計表"/>
      <sheetName val="計算總表 "/>
      <sheetName val="計畫說明書"/>
      <sheetName val="進度表"/>
      <sheetName val="預算書"/>
      <sheetName val="審查意見及回覆表"/>
      <sheetName val="封面"/>
      <sheetName val="資料庫"/>
      <sheetName val="Sheet1"/>
      <sheetName val="工程預算書 "/>
      <sheetName val="工程數量計算表"/>
      <sheetName val="工程預算書 -空白"/>
      <sheetName val="單價分析-空白"/>
      <sheetName val="基本資料"/>
      <sheetName val="Sheet2"/>
      <sheetName val="Sheet3"/>
      <sheetName val="工程預算"/>
      <sheetName val="工程預"/>
      <sheetName val="工程"/>
      <sheetName val="工"/>
      <sheetName val="12(31)"/>
      <sheetName val="1(1)"/>
      <sheetName val="1(2)"/>
      <sheetName val="1(3)"/>
      <sheetName val="1(4)"/>
      <sheetName val="1(5)"/>
      <sheetName val="1(6)"/>
      <sheetName val="12(24)"/>
      <sheetName val="12(25)"/>
      <sheetName val="12(26)"/>
      <sheetName val="12(27)"/>
      <sheetName val="12(28)"/>
      <sheetName val="12(29)"/>
      <sheetName val="12(30)"/>
    </sheetNames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發包檔"/>
    </sheetNames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發包檔"/>
      <sheetName val="附註頁"/>
      <sheetName val="目錄"/>
      <sheetName val="檢查記錄"/>
      <sheetName val="數量表"/>
      <sheetName val="式項表"/>
      <sheetName val="項目分析"/>
      <sheetName val="工料分析"/>
      <sheetName val="圖目錄"/>
      <sheetName val="供給器材"/>
      <sheetName val="審議"/>
      <sheetName val="底價單"/>
      <sheetName val="計算稿"/>
      <sheetName val="數量計算"/>
      <sheetName val="隱藏欄模組"/>
      <sheetName val="標比模組"/>
    </sheetNames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"/>
      <sheetName val="檢查記錄"/>
      <sheetName val="目錄"/>
      <sheetName val="附註頁"/>
      <sheetName val="圖名一覽"/>
      <sheetName val="數量表"/>
      <sheetName val="數量表(A)"/>
      <sheetName val="土木"/>
      <sheetName val="土地改良物"/>
      <sheetName val="建築分析"/>
    </sheetNames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發包檔"/>
    </sheetNames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圖說稿"/>
      <sheetName val="目錄"/>
      <sheetName val="附註頁"/>
      <sheetName val="圖樣目錄"/>
      <sheetName val="器材清單"/>
      <sheetName val="金額表"/>
      <sheetName val="資料表"/>
      <sheetName val="檢查記錄"/>
      <sheetName val="式項表"/>
      <sheetName val="單價表"/>
      <sheetName val="發包單"/>
      <sheetName val="數量表"/>
      <sheetName val="數量表A"/>
      <sheetName val="數量表B"/>
      <sheetName val="建築分析"/>
      <sheetName val="水電分析"/>
      <sheetName val="土木"/>
      <sheetName val="土地改良物"/>
      <sheetName val="式項(南區)"/>
      <sheetName val="擋土計算"/>
    </sheetNames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會核表"/>
      <sheetName val="投標須知"/>
      <sheetName val="工號申請"/>
      <sheetName val="資料表"/>
      <sheetName val="說 明 書 目 錄 "/>
      <sheetName val="電氣,消防"/>
      <sheetName val="數量表"/>
      <sheetName val="成本分析"/>
      <sheetName val="工作單 (2)"/>
      <sheetName val="土木分析表"/>
      <sheetName val="工程圖目錄 "/>
      <sheetName val="甲方供給器材清單"/>
      <sheetName val="甲方供給器材清單 (2)"/>
      <sheetName val="供料單"/>
      <sheetName val="成本通知單"/>
      <sheetName val="發包單"/>
      <sheetName val="環檢表"/>
      <sheetName val="成本分析 (2)"/>
      <sheetName val="成本通知單 (2)"/>
    </sheetNames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木數量表"/>
      <sheetName val="數量表A"/>
      <sheetName val="數量表B"/>
      <sheetName val="項目分析A-13"/>
      <sheetName val="項目分析A-19"/>
      <sheetName val="價格表"/>
      <sheetName val="項目分析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木建築預算表"/>
      <sheetName val="土木建築計算式"/>
      <sheetName val="基本工料分析"/>
      <sheetName val="單價分析"/>
      <sheetName val="基本工料分析-a"/>
      <sheetName val="單價分析-A"/>
      <sheetName val="變更計算式"/>
      <sheetName val="Sheet6"/>
      <sheetName val="Sheet7"/>
      <sheetName val="Sheet8"/>
      <sheetName val="Sheet9"/>
      <sheetName val="Sheet10"/>
      <sheetName val="Sheet11"/>
      <sheetName val="Sheet12"/>
    </sheetNames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數量表"/>
      <sheetName val="項目分析"/>
      <sheetName val="價格表"/>
      <sheetName val="投標附註"/>
      <sheetName val="說明目錄"/>
      <sheetName val="發包單"/>
      <sheetName val="成本分析"/>
      <sheetName val="工作單"/>
      <sheetName val="成本通知單"/>
      <sheetName val="會核表"/>
      <sheetName val="工號申請"/>
      <sheetName val="用料清單"/>
      <sheetName val="供給器材"/>
      <sheetName val="圖面目錄"/>
      <sheetName val="環檢表"/>
      <sheetName val="資料表"/>
    </sheetNames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變數表"/>
      <sheetName val="土石方"/>
      <sheetName val="工程預算書"/>
      <sheetName val="數量計算表"/>
      <sheetName val="分項計算表"/>
      <sheetName val="單價分析表"/>
      <sheetName val="封面"/>
      <sheetName val="估價單"/>
      <sheetName val="空白表"/>
      <sheetName val="結算明細"/>
      <sheetName val="監工日報表"/>
      <sheetName val="進度曲線表"/>
      <sheetName val="計劃說明書"/>
      <sheetName val="水土保持計劃"/>
      <sheetName val="雜項單價"/>
    </sheetNames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原土方"/>
      <sheetName val="原計算"/>
      <sheetName val="預算書"/>
      <sheetName val="單析表"/>
      <sheetName val="1變土"/>
      <sheetName val="1變算"/>
      <sheetName val="1變細"/>
      <sheetName val="結土方"/>
      <sheetName val="結計算"/>
      <sheetName val="結明細"/>
    </sheetNames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2 (2)"/>
      <sheetName val="預估底價表 "/>
      <sheetName val="預算總表"/>
      <sheetName val="工程詳細表"/>
      <sheetName val="1-1"/>
      <sheetName val="1-4~2-1"/>
      <sheetName val="3-1"/>
      <sheetName val="4-1"/>
      <sheetName val="5-1"/>
      <sheetName val="5-3"/>
      <sheetName val="5-5"/>
      <sheetName val="6-1"/>
      <sheetName val="5-7"/>
      <sheetName val="6-3"/>
      <sheetName val="8-1"/>
      <sheetName val="8-3"/>
      <sheetName val="8-5"/>
    </sheetNames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2 (2)"/>
      <sheetName val="預估底價表 "/>
      <sheetName val="預算總表"/>
      <sheetName val="工程詳細表"/>
      <sheetName val="1-1"/>
      <sheetName val="1-4~2-1"/>
      <sheetName val="3-1"/>
      <sheetName val="4-1"/>
      <sheetName val="5-1"/>
      <sheetName val="5-3"/>
      <sheetName val="5-5"/>
      <sheetName val="6-1"/>
      <sheetName val="5-7"/>
      <sheetName val="6-3"/>
      <sheetName val="8-1"/>
      <sheetName val="8-3"/>
      <sheetName val="8-5"/>
    </sheetNames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odule1"/>
      <sheetName val="管制表"/>
    </sheetNames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圖說稿 "/>
      <sheetName val="發包單"/>
      <sheetName val="目錄"/>
      <sheetName val="單價分析表"/>
      <sheetName val="訂價單"/>
      <sheetName val="詳細價目表"/>
      <sheetName val="附註頁"/>
      <sheetName val="工程數量表"/>
      <sheetName val="工程數量表 (2)"/>
      <sheetName val="數量表A"/>
      <sheetName val="數量表 "/>
      <sheetName val="圖目錄"/>
      <sheetName val="特說"/>
      <sheetName val="特說 "/>
      <sheetName val="工程資料"/>
      <sheetName val="空工作單"/>
      <sheetName val="工作單 "/>
      <sheetName val="估計表一 "/>
      <sheetName val="估計表二"/>
      <sheetName val="工務記錄"/>
    </sheetNames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圖說稿"/>
      <sheetName val="目錄"/>
      <sheetName val="附註頁"/>
      <sheetName val="圖樣目錄"/>
      <sheetName val="器材清單"/>
      <sheetName val="金額表"/>
      <sheetName val="資料表"/>
      <sheetName val="發包單"/>
      <sheetName val="檢查記錄"/>
      <sheetName val="單價表"/>
      <sheetName val="數量表"/>
      <sheetName val="數量表A"/>
      <sheetName val="數量表B"/>
      <sheetName val="建築分析"/>
      <sheetName val="水電分析"/>
      <sheetName val="土木"/>
      <sheetName val="土地改良物"/>
      <sheetName val="式項表"/>
      <sheetName val="式項(南區)"/>
      <sheetName val="擋土計算"/>
    </sheetNames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圖說稿"/>
      <sheetName val="目錄"/>
      <sheetName val="附註頁"/>
      <sheetName val="圖樣目錄"/>
      <sheetName val="器材清單"/>
      <sheetName val="金額表"/>
      <sheetName val="資料表"/>
      <sheetName val="發包單"/>
      <sheetName val="檢查記錄"/>
      <sheetName val="單價表"/>
      <sheetName val="數量表"/>
      <sheetName val="數量表A"/>
      <sheetName val="數量表B"/>
      <sheetName val="建築分析"/>
      <sheetName val="水電分析"/>
      <sheetName val="土木"/>
      <sheetName val="土地改良物"/>
      <sheetName val="式項表"/>
      <sheetName val="式項(南區)"/>
      <sheetName val="擋土計算"/>
    </sheetNames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分析"/>
      <sheetName val="底價單"/>
      <sheetName val="附註頁"/>
      <sheetName val="張數目錄 "/>
      <sheetName val="數量表"/>
      <sheetName val="數量表A"/>
    </sheetNames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分析(備用)"/>
      <sheetName val="項目分析"/>
      <sheetName val="附註頁"/>
      <sheetName val="張數目錄"/>
      <sheetName val="計算稿"/>
      <sheetName val="數量表"/>
      <sheetName val="數量計算"/>
      <sheetName val="檢查記錄"/>
      <sheetName val="標比模組"/>
      <sheetName val="隱藏欄模組"/>
      <sheetName val="式項表"/>
      <sheetName val="發包檔"/>
      <sheetName val="發包單"/>
      <sheetName val="圖說稿"/>
      <sheetName val="目錄"/>
      <sheetName val="小港數表"/>
      <sheetName val=" 數表 A"/>
      <sheetName val=" 數表B"/>
      <sheetName val="分析表"/>
      <sheetName val="分析表A"/>
      <sheetName val="單價表"/>
      <sheetName val="器材清單"/>
      <sheetName val="圖目錄"/>
      <sheetName val="工作單 "/>
      <sheetName val="新估計表一"/>
      <sheetName val="裝設明細表"/>
      <sheetName val="器材成本表"/>
      <sheetName val="資表及工務"/>
    </sheetNames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單價分析表(1-11)"/>
      <sheetName val="經費總表"/>
      <sheetName val="分年經費"/>
      <sheetName val="成本明細(方案一)"/>
      <sheetName val="成本明細(方案二)"/>
      <sheetName val="基本單價說明"/>
      <sheetName val="基本資料表"/>
      <sheetName val="工程預算書"/>
    </sheetNames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文計算函式"/>
      <sheetName val="水理計算函式"/>
      <sheetName val="滯洪池出口檢算"/>
      <sheetName val="Sheet1"/>
      <sheetName val="Engineer"/>
    </sheetNames>
    <definedNames>
      <definedName name="ChannelSection"/>
      <definedName name="CriticalDepth"/>
      <definedName name="CriticalSlope"/>
      <definedName name="Discharge"/>
      <definedName name="FlowVelocity"/>
      <definedName name="FreeBoardCheck"/>
      <definedName name="FroudeNumber"/>
      <definedName name="HydraulicDepth"/>
      <definedName name="HydraulicRadius"/>
      <definedName name="NormDepth"/>
      <definedName name="SpecificEnergy"/>
      <definedName name="StateOfFlow"/>
      <definedName name="TopWidth"/>
      <definedName name="VelocietyCheck"/>
      <definedName name="WettedPerimeter"/>
    </definedNames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opLeftCell="A16" workbookViewId="0">
      <selection activeCell="B15" sqref="B15"/>
    </sheetView>
  </sheetViews>
  <sheetFormatPr defaultRowHeight="16.2"/>
  <cols>
    <col min="1" max="1" width="9.44140625" bestFit="1" customWidth="1"/>
    <col min="2" max="2" width="37.6640625" style="5" customWidth="1"/>
    <col min="3" max="3" width="5.44140625" bestFit="1" customWidth="1"/>
    <col min="4" max="4" width="8.77734375" style="9" customWidth="1"/>
    <col min="5" max="5" width="11.6640625" style="9" bestFit="1" customWidth="1"/>
    <col min="6" max="6" width="11.6640625" bestFit="1" customWidth="1"/>
    <col min="7" max="7" width="5.44140625" bestFit="1" customWidth="1"/>
  </cols>
  <sheetData>
    <row r="1" spans="1:10" ht="58.5" customHeight="1">
      <c r="A1" s="2" t="s">
        <v>0</v>
      </c>
      <c r="B1" s="150" t="s">
        <v>66</v>
      </c>
      <c r="C1" s="150"/>
      <c r="D1" s="150"/>
      <c r="E1" s="6" t="s">
        <v>1</v>
      </c>
      <c r="F1" s="151"/>
      <c r="G1" s="151"/>
    </row>
    <row r="2" spans="1:10">
      <c r="A2" s="2" t="s">
        <v>2</v>
      </c>
      <c r="B2" s="152" t="s">
        <v>67</v>
      </c>
      <c r="C2" s="152"/>
      <c r="D2" s="152"/>
      <c r="E2" s="6" t="s">
        <v>3</v>
      </c>
      <c r="F2" s="151"/>
      <c r="G2" s="151"/>
    </row>
    <row r="3" spans="1:10">
      <c r="A3" s="2" t="s">
        <v>4</v>
      </c>
      <c r="B3" s="1" t="s">
        <v>5</v>
      </c>
      <c r="C3" s="4" t="s">
        <v>6</v>
      </c>
      <c r="D3" s="6" t="s">
        <v>7</v>
      </c>
      <c r="E3" s="6" t="s">
        <v>8</v>
      </c>
      <c r="F3" s="4" t="s">
        <v>9</v>
      </c>
      <c r="G3" s="1" t="s">
        <v>10</v>
      </c>
    </row>
    <row r="4" spans="1:10">
      <c r="A4" s="2" t="s">
        <v>25</v>
      </c>
      <c r="B4" s="1" t="s">
        <v>11</v>
      </c>
      <c r="C4" s="4"/>
      <c r="D4" s="6"/>
      <c r="E4" s="6"/>
      <c r="F4" s="4"/>
      <c r="G4" s="4"/>
    </row>
    <row r="5" spans="1:10">
      <c r="A5" s="2" t="s">
        <v>12</v>
      </c>
      <c r="B5" s="1" t="s">
        <v>13</v>
      </c>
      <c r="C5" s="4"/>
      <c r="D5" s="6"/>
      <c r="E5" s="6"/>
      <c r="F5" s="4"/>
      <c r="G5" s="4"/>
    </row>
    <row r="6" spans="1:10">
      <c r="A6" s="2">
        <v>1</v>
      </c>
      <c r="B6" s="1" t="s">
        <v>39</v>
      </c>
      <c r="C6" s="4" t="s">
        <v>14</v>
      </c>
      <c r="D6" s="7">
        <v>1</v>
      </c>
      <c r="E6" s="7">
        <v>300000</v>
      </c>
      <c r="F6" s="3">
        <f t="shared" ref="F6:F13" si="0">D6*E6</f>
        <v>300000</v>
      </c>
      <c r="G6" s="4"/>
    </row>
    <row r="7" spans="1:10">
      <c r="A7" s="2">
        <v>2</v>
      </c>
      <c r="B7" s="1" t="s">
        <v>40</v>
      </c>
      <c r="C7" s="4" t="s">
        <v>14</v>
      </c>
      <c r="D7" s="7">
        <v>1</v>
      </c>
      <c r="E7" s="7">
        <v>900000</v>
      </c>
      <c r="F7" s="3">
        <f t="shared" si="0"/>
        <v>900000</v>
      </c>
      <c r="G7" s="4"/>
    </row>
    <row r="8" spans="1:10">
      <c r="A8" s="2">
        <v>3</v>
      </c>
      <c r="B8" s="1" t="s">
        <v>41</v>
      </c>
      <c r="C8" s="4" t="s">
        <v>14</v>
      </c>
      <c r="D8" s="7">
        <v>1</v>
      </c>
      <c r="E8" s="7">
        <v>1000000</v>
      </c>
      <c r="F8" s="3">
        <f t="shared" si="0"/>
        <v>1000000</v>
      </c>
      <c r="G8" s="4"/>
    </row>
    <row r="9" spans="1:10">
      <c r="A9" s="2">
        <v>4</v>
      </c>
      <c r="B9" s="1" t="s">
        <v>42</v>
      </c>
      <c r="C9" s="4" t="s">
        <v>14</v>
      </c>
      <c r="D9" s="7">
        <v>1</v>
      </c>
      <c r="E9" s="7">
        <v>100000</v>
      </c>
      <c r="F9" s="3">
        <f t="shared" si="0"/>
        <v>100000</v>
      </c>
      <c r="G9" s="4"/>
    </row>
    <row r="10" spans="1:10">
      <c r="A10" s="2">
        <v>5</v>
      </c>
      <c r="B10" s="1" t="s">
        <v>43</v>
      </c>
      <c r="C10" s="4" t="s">
        <v>14</v>
      </c>
      <c r="D10" s="7">
        <v>1</v>
      </c>
      <c r="E10" s="10">
        <v>100000</v>
      </c>
      <c r="F10" s="3">
        <f t="shared" si="0"/>
        <v>100000</v>
      </c>
      <c r="G10" s="4"/>
    </row>
    <row r="11" spans="1:10">
      <c r="A11" s="2">
        <v>6</v>
      </c>
      <c r="B11" s="1" t="s">
        <v>63</v>
      </c>
      <c r="C11" s="4" t="s">
        <v>14</v>
      </c>
      <c r="D11" s="7">
        <v>1</v>
      </c>
      <c r="E11" s="10">
        <v>400000</v>
      </c>
      <c r="F11" s="3">
        <f t="shared" si="0"/>
        <v>400000</v>
      </c>
      <c r="G11" s="4"/>
    </row>
    <row r="12" spans="1:10">
      <c r="A12" s="2">
        <v>7</v>
      </c>
      <c r="B12" s="1" t="s">
        <v>64</v>
      </c>
      <c r="C12" s="4" t="s">
        <v>14</v>
      </c>
      <c r="D12" s="7">
        <v>1</v>
      </c>
      <c r="E12" s="10">
        <v>320000</v>
      </c>
      <c r="F12" s="3">
        <f t="shared" si="0"/>
        <v>320000</v>
      </c>
      <c r="G12" s="4"/>
    </row>
    <row r="13" spans="1:10">
      <c r="A13" s="2">
        <v>8</v>
      </c>
      <c r="B13" s="1" t="s">
        <v>44</v>
      </c>
      <c r="C13" s="4" t="s">
        <v>14</v>
      </c>
      <c r="D13" s="7">
        <v>1</v>
      </c>
      <c r="E13" s="10">
        <v>600000</v>
      </c>
      <c r="F13" s="3">
        <f t="shared" si="0"/>
        <v>600000</v>
      </c>
      <c r="G13" s="4"/>
    </row>
    <row r="14" spans="1:10">
      <c r="A14" s="2"/>
      <c r="B14" s="1" t="s">
        <v>32</v>
      </c>
      <c r="C14" s="4"/>
      <c r="D14" s="6"/>
      <c r="E14" s="6"/>
      <c r="F14" s="3">
        <f>SUM(F6:F13)</f>
        <v>3720000</v>
      </c>
      <c r="G14" s="4"/>
    </row>
    <row r="15" spans="1:10">
      <c r="A15" s="2" t="s">
        <v>15</v>
      </c>
      <c r="B15" s="1" t="s">
        <v>68</v>
      </c>
      <c r="C15" s="4"/>
      <c r="D15" s="6"/>
      <c r="E15" s="6"/>
      <c r="F15" s="4"/>
      <c r="G15" s="4"/>
    </row>
    <row r="16" spans="1:10">
      <c r="A16" s="2">
        <v>1</v>
      </c>
      <c r="B16" s="1" t="s">
        <v>45</v>
      </c>
      <c r="C16" s="4" t="s">
        <v>16</v>
      </c>
      <c r="D16" s="7">
        <v>3000</v>
      </c>
      <c r="E16" s="7">
        <v>600</v>
      </c>
      <c r="F16" s="3">
        <f>D16*E16</f>
        <v>1800000</v>
      </c>
      <c r="G16" s="4"/>
      <c r="J16">
        <f>7*350</f>
        <v>2450</v>
      </c>
    </row>
    <row r="17" spans="1:7">
      <c r="A17" s="2">
        <v>2</v>
      </c>
      <c r="B17" s="1" t="s">
        <v>46</v>
      </c>
      <c r="C17" s="4" t="s">
        <v>24</v>
      </c>
      <c r="D17" s="7">
        <v>3000</v>
      </c>
      <c r="E17" s="7">
        <v>1800</v>
      </c>
      <c r="F17" s="3">
        <f t="shared" ref="F17:F25" si="1">D17*E17</f>
        <v>5400000</v>
      </c>
      <c r="G17" s="4"/>
    </row>
    <row r="18" spans="1:7">
      <c r="A18" s="2">
        <v>3</v>
      </c>
      <c r="B18" s="1" t="s">
        <v>47</v>
      </c>
      <c r="C18" s="4" t="s">
        <v>16</v>
      </c>
      <c r="D18" s="7">
        <v>750</v>
      </c>
      <c r="E18" s="7">
        <v>1200</v>
      </c>
      <c r="F18" s="3">
        <f t="shared" si="1"/>
        <v>900000</v>
      </c>
      <c r="G18" s="4"/>
    </row>
    <row r="19" spans="1:7">
      <c r="A19" s="2">
        <v>4</v>
      </c>
      <c r="B19" s="1" t="s">
        <v>48</v>
      </c>
      <c r="C19" s="4" t="s">
        <v>23</v>
      </c>
      <c r="D19" s="7">
        <v>1</v>
      </c>
      <c r="E19" s="7">
        <v>750000</v>
      </c>
      <c r="F19" s="3">
        <f t="shared" si="1"/>
        <v>750000</v>
      </c>
      <c r="G19" s="4"/>
    </row>
    <row r="20" spans="1:7">
      <c r="A20" s="2">
        <v>5</v>
      </c>
      <c r="B20" s="1" t="s">
        <v>49</v>
      </c>
      <c r="C20" s="4" t="s">
        <v>23</v>
      </c>
      <c r="D20" s="7">
        <v>1</v>
      </c>
      <c r="E20" s="7">
        <v>750000</v>
      </c>
      <c r="F20" s="3">
        <f t="shared" si="1"/>
        <v>750000</v>
      </c>
      <c r="G20" s="4"/>
    </row>
    <row r="21" spans="1:7" ht="32.4">
      <c r="A21" s="2">
        <v>6</v>
      </c>
      <c r="B21" s="1" t="s">
        <v>50</v>
      </c>
      <c r="C21" s="4" t="s">
        <v>23</v>
      </c>
      <c r="D21" s="7">
        <v>1</v>
      </c>
      <c r="E21" s="7">
        <v>1000000</v>
      </c>
      <c r="F21" s="3">
        <f t="shared" si="1"/>
        <v>1000000</v>
      </c>
      <c r="G21" s="4"/>
    </row>
    <row r="22" spans="1:7" ht="32.4">
      <c r="A22" s="2">
        <v>7</v>
      </c>
      <c r="B22" s="1" t="s">
        <v>51</v>
      </c>
      <c r="C22" s="4" t="s">
        <v>53</v>
      </c>
      <c r="D22" s="7">
        <v>10</v>
      </c>
      <c r="E22" s="7">
        <v>100000</v>
      </c>
      <c r="F22" s="3">
        <f t="shared" si="1"/>
        <v>1000000</v>
      </c>
      <c r="G22" s="4"/>
    </row>
    <row r="23" spans="1:7">
      <c r="A23" s="2">
        <v>8</v>
      </c>
      <c r="B23" s="1" t="s">
        <v>52</v>
      </c>
      <c r="C23" s="4" t="s">
        <v>54</v>
      </c>
      <c r="D23" s="7">
        <v>100</v>
      </c>
      <c r="E23" s="7">
        <v>6000</v>
      </c>
      <c r="F23" s="3">
        <f t="shared" si="1"/>
        <v>600000</v>
      </c>
      <c r="G23" s="4"/>
    </row>
    <row r="24" spans="1:7">
      <c r="A24" s="2">
        <v>9</v>
      </c>
      <c r="B24" s="1" t="s">
        <v>55</v>
      </c>
      <c r="C24" s="4" t="s">
        <v>23</v>
      </c>
      <c r="D24" s="7">
        <v>1</v>
      </c>
      <c r="E24" s="7">
        <v>880000</v>
      </c>
      <c r="F24" s="3">
        <f t="shared" si="1"/>
        <v>880000</v>
      </c>
      <c r="G24" s="4"/>
    </row>
    <row r="25" spans="1:7">
      <c r="A25" s="2">
        <v>10</v>
      </c>
      <c r="B25" s="1" t="s">
        <v>56</v>
      </c>
      <c r="C25" s="4" t="s">
        <v>23</v>
      </c>
      <c r="D25" s="7">
        <v>1</v>
      </c>
      <c r="E25" s="7">
        <v>965000</v>
      </c>
      <c r="F25" s="3">
        <f t="shared" si="1"/>
        <v>965000</v>
      </c>
      <c r="G25" s="4"/>
    </row>
    <row r="26" spans="1:7">
      <c r="A26" s="2"/>
      <c r="B26" s="1" t="s">
        <v>33</v>
      </c>
      <c r="C26" s="4"/>
      <c r="D26" s="6"/>
      <c r="E26" s="6"/>
      <c r="F26" s="3">
        <f>SUM(F16:F25)</f>
        <v>14045000</v>
      </c>
      <c r="G26" s="4"/>
    </row>
    <row r="27" spans="1:7">
      <c r="A27" s="2" t="s">
        <v>72</v>
      </c>
      <c r="B27" s="1" t="s">
        <v>69</v>
      </c>
      <c r="C27" s="4"/>
      <c r="D27" s="6"/>
      <c r="E27" s="6"/>
      <c r="F27" s="4"/>
      <c r="G27" s="4"/>
    </row>
    <row r="28" spans="1:7">
      <c r="A28" s="2">
        <v>1</v>
      </c>
      <c r="B28" s="1" t="s">
        <v>45</v>
      </c>
      <c r="C28" s="4" t="s">
        <v>16</v>
      </c>
      <c r="D28" s="7">
        <v>3000</v>
      </c>
      <c r="E28" s="7">
        <v>600</v>
      </c>
      <c r="F28" s="3">
        <f>D28*E28</f>
        <v>1800000</v>
      </c>
      <c r="G28" s="4"/>
    </row>
    <row r="29" spans="1:7">
      <c r="A29" s="2">
        <v>2</v>
      </c>
      <c r="B29" s="1" t="s">
        <v>46</v>
      </c>
      <c r="C29" s="4" t="s">
        <v>24</v>
      </c>
      <c r="D29" s="7">
        <v>3000</v>
      </c>
      <c r="E29" s="7">
        <v>1800</v>
      </c>
      <c r="F29" s="3">
        <f t="shared" ref="F29:F37" si="2">D29*E29</f>
        <v>5400000</v>
      </c>
      <c r="G29" s="4"/>
    </row>
    <row r="30" spans="1:7">
      <c r="A30" s="2">
        <v>3</v>
      </c>
      <c r="B30" s="1" t="s">
        <v>47</v>
      </c>
      <c r="C30" s="4" t="s">
        <v>16</v>
      </c>
      <c r="D30" s="7">
        <v>750</v>
      </c>
      <c r="E30" s="7">
        <v>1200</v>
      </c>
      <c r="F30" s="3">
        <f t="shared" si="2"/>
        <v>900000</v>
      </c>
      <c r="G30" s="4"/>
    </row>
    <row r="31" spans="1:7">
      <c r="A31" s="2">
        <v>4</v>
      </c>
      <c r="B31" s="1" t="s">
        <v>48</v>
      </c>
      <c r="C31" s="4" t="s">
        <v>23</v>
      </c>
      <c r="D31" s="7">
        <v>1</v>
      </c>
      <c r="E31" s="7">
        <v>750000</v>
      </c>
      <c r="F31" s="3">
        <f t="shared" si="2"/>
        <v>750000</v>
      </c>
      <c r="G31" s="4"/>
    </row>
    <row r="32" spans="1:7">
      <c r="A32" s="2">
        <v>5</v>
      </c>
      <c r="B32" s="1" t="s">
        <v>49</v>
      </c>
      <c r="C32" s="4" t="s">
        <v>23</v>
      </c>
      <c r="D32" s="7">
        <v>1</v>
      </c>
      <c r="E32" s="7">
        <v>750000</v>
      </c>
      <c r="F32" s="3">
        <f t="shared" si="2"/>
        <v>750000</v>
      </c>
      <c r="G32" s="4"/>
    </row>
    <row r="33" spans="1:7" ht="32.4">
      <c r="A33" s="2">
        <v>6</v>
      </c>
      <c r="B33" s="1" t="s">
        <v>50</v>
      </c>
      <c r="C33" s="4" t="s">
        <v>23</v>
      </c>
      <c r="D33" s="7">
        <v>1</v>
      </c>
      <c r="E33" s="7">
        <v>1000000</v>
      </c>
      <c r="F33" s="3">
        <f t="shared" si="2"/>
        <v>1000000</v>
      </c>
      <c r="G33" s="4"/>
    </row>
    <row r="34" spans="1:7" ht="32.4">
      <c r="A34" s="2">
        <v>7</v>
      </c>
      <c r="B34" s="1" t="s">
        <v>51</v>
      </c>
      <c r="C34" s="4" t="s">
        <v>53</v>
      </c>
      <c r="D34" s="7">
        <v>10</v>
      </c>
      <c r="E34" s="7">
        <v>100000</v>
      </c>
      <c r="F34" s="3">
        <f t="shared" si="2"/>
        <v>1000000</v>
      </c>
      <c r="G34" s="4"/>
    </row>
    <row r="35" spans="1:7">
      <c r="A35" s="2">
        <v>8</v>
      </c>
      <c r="B35" s="1" t="s">
        <v>52</v>
      </c>
      <c r="C35" s="4" t="s">
        <v>54</v>
      </c>
      <c r="D35" s="7">
        <v>100</v>
      </c>
      <c r="E35" s="7">
        <v>6000</v>
      </c>
      <c r="F35" s="3">
        <f t="shared" si="2"/>
        <v>600000</v>
      </c>
      <c r="G35" s="4"/>
    </row>
    <row r="36" spans="1:7">
      <c r="A36" s="2">
        <v>9</v>
      </c>
      <c r="B36" s="1" t="s">
        <v>55</v>
      </c>
      <c r="C36" s="4" t="s">
        <v>23</v>
      </c>
      <c r="D36" s="7">
        <v>1</v>
      </c>
      <c r="E36" s="7">
        <v>880000</v>
      </c>
      <c r="F36" s="3">
        <f t="shared" si="2"/>
        <v>880000</v>
      </c>
      <c r="G36" s="4"/>
    </row>
    <row r="37" spans="1:7">
      <c r="A37" s="2">
        <v>10</v>
      </c>
      <c r="B37" s="1" t="s">
        <v>56</v>
      </c>
      <c r="C37" s="4" t="s">
        <v>23</v>
      </c>
      <c r="D37" s="7">
        <v>1</v>
      </c>
      <c r="E37" s="7">
        <v>965000</v>
      </c>
      <c r="F37" s="3">
        <f t="shared" si="2"/>
        <v>965000</v>
      </c>
      <c r="G37" s="4"/>
    </row>
    <row r="38" spans="1:7">
      <c r="A38" s="2"/>
      <c r="B38" s="1" t="s">
        <v>70</v>
      </c>
      <c r="C38" s="4"/>
      <c r="D38" s="6"/>
      <c r="E38" s="6"/>
      <c r="F38" s="3">
        <f>SUM(F28:F37)</f>
        <v>14045000</v>
      </c>
      <c r="G38" s="4"/>
    </row>
    <row r="39" spans="1:7">
      <c r="A39" s="2"/>
      <c r="B39" s="1" t="s">
        <v>71</v>
      </c>
      <c r="C39" s="4"/>
      <c r="D39" s="6"/>
      <c r="E39" s="6"/>
      <c r="F39" s="3">
        <f>F14+F26+F38</f>
        <v>31810000</v>
      </c>
      <c r="G39" s="4"/>
    </row>
    <row r="40" spans="1:7">
      <c r="A40" s="2" t="s">
        <v>19</v>
      </c>
      <c r="B40" s="1" t="s">
        <v>58</v>
      </c>
      <c r="C40" s="4" t="s">
        <v>14</v>
      </c>
      <c r="D40" s="7">
        <v>1</v>
      </c>
      <c r="E40" s="7">
        <f>F39*0.01</f>
        <v>318100</v>
      </c>
      <c r="F40" s="3">
        <f>E40</f>
        <v>318100</v>
      </c>
      <c r="G40" s="4"/>
    </row>
    <row r="41" spans="1:7" ht="32.4">
      <c r="A41" s="2" t="s">
        <v>20</v>
      </c>
      <c r="B41" s="1" t="s">
        <v>59</v>
      </c>
      <c r="C41" s="4" t="s">
        <v>14</v>
      </c>
      <c r="D41" s="7">
        <v>1</v>
      </c>
      <c r="E41" s="7">
        <f>F39*0.01</f>
        <v>318100</v>
      </c>
      <c r="F41" s="3">
        <f>E41</f>
        <v>318100</v>
      </c>
      <c r="G41" s="4"/>
    </row>
    <row r="42" spans="1:7">
      <c r="A42" s="2" t="s">
        <v>21</v>
      </c>
      <c r="B42" s="1" t="s">
        <v>60</v>
      </c>
      <c r="C42" s="4" t="s">
        <v>14</v>
      </c>
      <c r="D42" s="7">
        <v>1</v>
      </c>
      <c r="E42" s="7">
        <f>F39*0.01</f>
        <v>318100</v>
      </c>
      <c r="F42" s="3">
        <f>E42</f>
        <v>318100</v>
      </c>
      <c r="G42" s="4"/>
    </row>
    <row r="43" spans="1:7" ht="32.4">
      <c r="A43" s="2" t="s">
        <v>22</v>
      </c>
      <c r="B43" s="1" t="s">
        <v>61</v>
      </c>
      <c r="C43" s="4" t="s">
        <v>14</v>
      </c>
      <c r="D43" s="7">
        <v>1</v>
      </c>
      <c r="E43" s="7">
        <f>F39*0.006</f>
        <v>190860</v>
      </c>
      <c r="F43" s="3">
        <f>E43</f>
        <v>190860</v>
      </c>
      <c r="G43" s="4"/>
    </row>
    <row r="44" spans="1:7">
      <c r="A44" s="2" t="s">
        <v>26</v>
      </c>
      <c r="B44" s="1" t="s">
        <v>62</v>
      </c>
      <c r="C44" s="4" t="s">
        <v>14</v>
      </c>
      <c r="D44" s="7">
        <v>1</v>
      </c>
      <c r="E44" s="7">
        <f>F39*0.07</f>
        <v>2226700</v>
      </c>
      <c r="F44" s="3">
        <f>E44</f>
        <v>2226700</v>
      </c>
      <c r="G44" s="4"/>
    </row>
    <row r="45" spans="1:7">
      <c r="A45" s="2"/>
      <c r="B45" s="1" t="s">
        <v>34</v>
      </c>
      <c r="C45" s="4"/>
      <c r="D45" s="6"/>
      <c r="E45" s="6"/>
      <c r="F45" s="3">
        <f>SUM(F39:F44)</f>
        <v>35181860</v>
      </c>
      <c r="G45" s="4"/>
    </row>
    <row r="46" spans="1:7">
      <c r="A46" s="2" t="s">
        <v>27</v>
      </c>
      <c r="B46" s="1" t="s">
        <v>17</v>
      </c>
      <c r="C46" s="4" t="s">
        <v>14</v>
      </c>
      <c r="D46" s="7">
        <v>1</v>
      </c>
      <c r="E46" s="7">
        <f>F45*0.05</f>
        <v>1759093</v>
      </c>
      <c r="F46" s="3">
        <f>E46</f>
        <v>1759093</v>
      </c>
      <c r="G46" s="4"/>
    </row>
    <row r="47" spans="1:7">
      <c r="A47" s="2"/>
      <c r="B47" s="1" t="s">
        <v>35</v>
      </c>
      <c r="C47" s="4"/>
      <c r="D47" s="6"/>
      <c r="E47" s="6"/>
      <c r="F47" s="3">
        <f>SUM(F45:F46)</f>
        <v>36940953</v>
      </c>
      <c r="G47" s="4"/>
    </row>
    <row r="48" spans="1:7">
      <c r="A48" s="2" t="s">
        <v>28</v>
      </c>
      <c r="B48" s="1" t="s">
        <v>29</v>
      </c>
      <c r="C48" s="4" t="s">
        <v>14</v>
      </c>
      <c r="D48" s="7">
        <v>1</v>
      </c>
      <c r="E48" s="7">
        <f>F47*0.003</f>
        <v>110822.859</v>
      </c>
      <c r="F48" s="3">
        <f>E48</f>
        <v>110822.859</v>
      </c>
      <c r="G48" s="4"/>
    </row>
    <row r="49" spans="1:7">
      <c r="A49" s="2" t="s">
        <v>30</v>
      </c>
      <c r="B49" s="1" t="s">
        <v>73</v>
      </c>
      <c r="C49" s="4" t="s">
        <v>14</v>
      </c>
      <c r="D49" s="7">
        <v>1</v>
      </c>
      <c r="E49" s="7">
        <f>5000000*0.105+5000000*0.1+(F47-F44-F43-10000000)*0.056</f>
        <v>2398310.0079999999</v>
      </c>
      <c r="F49" s="3">
        <f>E49</f>
        <v>2398310.0079999999</v>
      </c>
      <c r="G49" s="4"/>
    </row>
    <row r="50" spans="1:7" ht="48.6">
      <c r="A50" s="2" t="s">
        <v>31</v>
      </c>
      <c r="B50" s="1" t="s">
        <v>38</v>
      </c>
      <c r="C50" s="4" t="s">
        <v>14</v>
      </c>
      <c r="D50" s="8">
        <v>1</v>
      </c>
      <c r="E50" s="7">
        <f>5000000*0.03+5000000*0.015+(F47-F44-F43-10000000)*0.01</f>
        <v>470233.93</v>
      </c>
      <c r="F50" s="3">
        <f>E50</f>
        <v>470233.93</v>
      </c>
      <c r="G50" s="4"/>
    </row>
    <row r="51" spans="1:7">
      <c r="A51" s="2" t="s">
        <v>36</v>
      </c>
      <c r="B51" s="1" t="s">
        <v>37</v>
      </c>
      <c r="C51" s="4" t="s">
        <v>23</v>
      </c>
      <c r="D51" s="8">
        <v>1</v>
      </c>
      <c r="E51" s="7">
        <v>80000</v>
      </c>
      <c r="F51" s="3">
        <f>E51</f>
        <v>80000</v>
      </c>
      <c r="G51" s="4"/>
    </row>
    <row r="52" spans="1:7">
      <c r="A52" s="2"/>
      <c r="B52" s="1" t="s">
        <v>18</v>
      </c>
      <c r="C52" s="4"/>
      <c r="D52" s="6"/>
      <c r="E52" s="6"/>
      <c r="F52" s="3">
        <f>F47+F48+F49+F50+F51</f>
        <v>40000319.796999998</v>
      </c>
      <c r="G52" s="4"/>
    </row>
  </sheetData>
  <mergeCells count="4">
    <mergeCell ref="B1:D1"/>
    <mergeCell ref="F1:G1"/>
    <mergeCell ref="B2:D2"/>
    <mergeCell ref="F2:G2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sqref="A1:G1"/>
    </sheetView>
  </sheetViews>
  <sheetFormatPr defaultRowHeight="16.2"/>
  <cols>
    <col min="1" max="1" width="9.44140625" bestFit="1" customWidth="1"/>
    <col min="2" max="2" width="37.6640625" style="5" customWidth="1"/>
    <col min="3" max="3" width="5.44140625" bestFit="1" customWidth="1"/>
    <col min="4" max="4" width="8.77734375" style="9" customWidth="1"/>
    <col min="5" max="5" width="11.6640625" style="9" bestFit="1" customWidth="1"/>
    <col min="6" max="6" width="11.6640625" bestFit="1" customWidth="1"/>
    <col min="7" max="7" width="11.109375" customWidth="1"/>
  </cols>
  <sheetData>
    <row r="1" spans="1:10" ht="58.5" customHeight="1">
      <c r="A1" s="156" t="s">
        <v>74</v>
      </c>
      <c r="B1" s="156"/>
      <c r="C1" s="156"/>
      <c r="D1" s="156"/>
      <c r="E1" s="156"/>
      <c r="F1" s="156"/>
      <c r="G1" s="156"/>
    </row>
    <row r="2" spans="1:10" ht="22.2">
      <c r="A2" s="156" t="s">
        <v>75</v>
      </c>
      <c r="B2" s="156"/>
      <c r="C2" s="156"/>
      <c r="D2" s="156"/>
      <c r="E2" s="156"/>
      <c r="F2" s="156"/>
      <c r="G2" s="156"/>
    </row>
    <row r="3" spans="1:10">
      <c r="A3" s="11"/>
      <c r="B3" s="157" t="s">
        <v>76</v>
      </c>
      <c r="C3" s="157"/>
      <c r="D3" s="157"/>
      <c r="E3" s="157"/>
      <c r="F3" s="157"/>
      <c r="G3" s="157"/>
    </row>
    <row r="4" spans="1:10">
      <c r="A4" s="11"/>
      <c r="B4" s="157"/>
      <c r="C4" s="157"/>
      <c r="D4" s="157"/>
      <c r="E4" s="157"/>
      <c r="F4" s="157"/>
      <c r="G4" s="157"/>
    </row>
    <row r="5" spans="1:10">
      <c r="A5" s="12" t="s">
        <v>77</v>
      </c>
      <c r="B5" s="13" t="s">
        <v>78</v>
      </c>
      <c r="C5" s="14"/>
      <c r="D5" s="15"/>
      <c r="E5" s="16"/>
      <c r="F5" s="16"/>
      <c r="G5" s="17"/>
    </row>
    <row r="6" spans="1:10">
      <c r="A6" s="18"/>
      <c r="B6" s="19"/>
      <c r="C6" s="20"/>
      <c r="D6" s="21"/>
      <c r="E6" s="22"/>
      <c r="F6" s="22"/>
      <c r="G6" s="23"/>
    </row>
    <row r="7" spans="1:10">
      <c r="A7" s="24" t="s">
        <v>91</v>
      </c>
      <c r="B7" s="158" t="s">
        <v>79</v>
      </c>
      <c r="C7" s="158"/>
      <c r="D7" s="159" t="s">
        <v>80</v>
      </c>
      <c r="E7" s="159"/>
      <c r="F7" s="160"/>
      <c r="G7" s="160"/>
    </row>
    <row r="8" spans="1:10" ht="27.6">
      <c r="A8" s="153"/>
      <c r="B8" s="26" t="s">
        <v>81</v>
      </c>
      <c r="C8" s="25" t="s">
        <v>6</v>
      </c>
      <c r="D8" s="27" t="s">
        <v>82</v>
      </c>
      <c r="E8" s="28" t="s">
        <v>83</v>
      </c>
      <c r="F8" s="29" t="s">
        <v>84</v>
      </c>
      <c r="G8" s="30" t="s">
        <v>85</v>
      </c>
    </row>
    <row r="9" spans="1:10">
      <c r="A9" s="153"/>
      <c r="B9" s="40" t="s">
        <v>92</v>
      </c>
      <c r="C9" s="32" t="s">
        <v>86</v>
      </c>
      <c r="D9" s="33">
        <v>2.5</v>
      </c>
      <c r="E9" s="34">
        <v>1000</v>
      </c>
      <c r="F9" s="34">
        <f>ROUND(E9*D9,2)</f>
        <v>2500</v>
      </c>
      <c r="G9" s="35"/>
    </row>
    <row r="10" spans="1:10">
      <c r="A10" s="153"/>
      <c r="B10" s="40" t="s">
        <v>93</v>
      </c>
      <c r="C10" s="32" t="s">
        <v>86</v>
      </c>
      <c r="D10" s="33">
        <v>2.5</v>
      </c>
      <c r="E10" s="34">
        <v>1500</v>
      </c>
      <c r="F10" s="34">
        <f>ROUND(E10*D10,2)</f>
        <v>3750</v>
      </c>
      <c r="G10" s="35"/>
    </row>
    <row r="11" spans="1:10">
      <c r="A11" s="153"/>
      <c r="B11" s="41" t="s">
        <v>94</v>
      </c>
      <c r="C11" s="32" t="s">
        <v>87</v>
      </c>
      <c r="D11" s="33">
        <v>4</v>
      </c>
      <c r="E11" s="34">
        <v>3000</v>
      </c>
      <c r="F11" s="34">
        <f>ROUND(E11*D11,2)</f>
        <v>12000</v>
      </c>
      <c r="G11" s="35"/>
    </row>
    <row r="12" spans="1:10">
      <c r="A12" s="153"/>
      <c r="B12" s="41" t="s">
        <v>95</v>
      </c>
      <c r="C12" s="32" t="s">
        <v>88</v>
      </c>
      <c r="D12" s="33">
        <v>1</v>
      </c>
      <c r="E12" s="34">
        <v>1000</v>
      </c>
      <c r="F12" s="34">
        <f>ROUND(E12*D12,2)</f>
        <v>1000</v>
      </c>
      <c r="G12" s="36"/>
    </row>
    <row r="13" spans="1:10">
      <c r="A13" s="153"/>
      <c r="B13" s="40" t="s">
        <v>96</v>
      </c>
      <c r="C13" s="32" t="s">
        <v>89</v>
      </c>
      <c r="D13" s="33">
        <v>1</v>
      </c>
      <c r="E13" s="34">
        <v>750</v>
      </c>
      <c r="F13" s="34">
        <f>ROUND(E13*D13,2)</f>
        <v>750</v>
      </c>
      <c r="G13" s="36"/>
    </row>
    <row r="14" spans="1:10">
      <c r="A14" s="153"/>
      <c r="B14" s="41" t="s">
        <v>97</v>
      </c>
      <c r="C14" s="32"/>
      <c r="D14" s="33"/>
      <c r="E14" s="34"/>
      <c r="F14" s="34">
        <f>SUM(F9:F13)</f>
        <v>20000</v>
      </c>
      <c r="G14" s="36"/>
    </row>
    <row r="15" spans="1:10">
      <c r="A15" s="153"/>
      <c r="B15" s="40" t="s">
        <v>98</v>
      </c>
      <c r="C15" s="32"/>
      <c r="D15" s="37"/>
      <c r="E15" s="38"/>
      <c r="F15" s="34"/>
      <c r="G15" s="36"/>
    </row>
    <row r="16" spans="1:10">
      <c r="A16" s="153"/>
      <c r="B16" s="40" t="s">
        <v>99</v>
      </c>
      <c r="C16" s="32"/>
      <c r="D16" s="37"/>
      <c r="E16" s="38"/>
      <c r="F16" s="34"/>
      <c r="G16" s="36"/>
      <c r="J16">
        <f>7*350</f>
        <v>2450</v>
      </c>
    </row>
    <row r="17" spans="1:7">
      <c r="A17" s="153"/>
      <c r="B17" s="40" t="s">
        <v>100</v>
      </c>
      <c r="C17" s="32"/>
      <c r="D17" s="37"/>
      <c r="E17" s="38"/>
      <c r="F17" s="34"/>
      <c r="G17" s="36"/>
    </row>
    <row r="18" spans="1:7">
      <c r="A18" s="153"/>
      <c r="B18" s="42" t="s">
        <v>101</v>
      </c>
      <c r="C18" s="32"/>
      <c r="D18" s="37"/>
      <c r="E18" s="38"/>
      <c r="F18" s="34"/>
      <c r="G18" s="36"/>
    </row>
    <row r="19" spans="1:7">
      <c r="A19" s="153"/>
      <c r="B19" s="31"/>
      <c r="C19" s="32"/>
      <c r="D19" s="37"/>
      <c r="E19" s="38"/>
      <c r="F19" s="34"/>
      <c r="G19" s="36"/>
    </row>
    <row r="20" spans="1:7">
      <c r="A20" s="153"/>
      <c r="B20" s="31"/>
      <c r="C20" s="32"/>
      <c r="D20" s="37"/>
      <c r="E20" s="38"/>
      <c r="F20" s="34"/>
      <c r="G20" s="36"/>
    </row>
    <row r="21" spans="1:7">
      <c r="A21" s="153"/>
      <c r="B21" s="154"/>
      <c r="C21" s="154"/>
      <c r="D21" s="155" t="s">
        <v>90</v>
      </c>
      <c r="E21" s="155"/>
      <c r="F21" s="34">
        <f>F14</f>
        <v>20000</v>
      </c>
      <c r="G21" s="39"/>
    </row>
    <row r="22" spans="1:7" ht="32.4">
      <c r="A22" s="2">
        <v>7</v>
      </c>
      <c r="B22" s="1" t="s">
        <v>51</v>
      </c>
      <c r="C22" s="4" t="s">
        <v>53</v>
      </c>
      <c r="D22" s="7">
        <v>10</v>
      </c>
      <c r="E22" s="7">
        <v>100000</v>
      </c>
      <c r="F22" s="3">
        <f>D22*E22</f>
        <v>1000000</v>
      </c>
      <c r="G22" s="4"/>
    </row>
    <row r="23" spans="1:7">
      <c r="A23" s="2">
        <v>8</v>
      </c>
      <c r="B23" s="1" t="s">
        <v>52</v>
      </c>
      <c r="C23" s="4" t="s">
        <v>54</v>
      </c>
      <c r="D23" s="7">
        <v>100</v>
      </c>
      <c r="E23" s="7">
        <v>6000</v>
      </c>
      <c r="F23" s="3">
        <f>D23*E23</f>
        <v>600000</v>
      </c>
      <c r="G23" s="4"/>
    </row>
    <row r="24" spans="1:7">
      <c r="A24" s="2">
        <v>9</v>
      </c>
      <c r="B24" s="1" t="s">
        <v>55</v>
      </c>
      <c r="C24" s="4" t="s">
        <v>23</v>
      </c>
      <c r="D24" s="7">
        <v>1</v>
      </c>
      <c r="E24" s="7">
        <v>445000</v>
      </c>
      <c r="F24" s="3">
        <f>D24*E24</f>
        <v>445000</v>
      </c>
      <c r="G24" s="4"/>
    </row>
    <row r="25" spans="1:7">
      <c r="A25" s="2">
        <v>10</v>
      </c>
      <c r="B25" s="1" t="s">
        <v>56</v>
      </c>
      <c r="C25" s="4" t="s">
        <v>23</v>
      </c>
      <c r="D25" s="7">
        <v>1</v>
      </c>
      <c r="E25" s="7">
        <v>911500</v>
      </c>
      <c r="F25" s="3">
        <f>D25*E25</f>
        <v>911500</v>
      </c>
      <c r="G25" s="4"/>
    </row>
    <row r="26" spans="1:7">
      <c r="A26" s="2"/>
      <c r="B26" s="1" t="s">
        <v>33</v>
      </c>
      <c r="C26" s="4"/>
      <c r="D26" s="6"/>
      <c r="E26" s="6"/>
      <c r="F26" s="3">
        <f>SUM(F16:F25)</f>
        <v>2976500</v>
      </c>
      <c r="G26" s="4"/>
    </row>
    <row r="27" spans="1:7">
      <c r="A27" s="2"/>
      <c r="B27" s="1" t="s">
        <v>57</v>
      </c>
      <c r="C27" s="4"/>
      <c r="D27" s="6"/>
      <c r="E27" s="6"/>
      <c r="F27" s="3">
        <f>F14+F26</f>
        <v>2996500</v>
      </c>
      <c r="G27" s="4"/>
    </row>
    <row r="28" spans="1:7">
      <c r="A28" s="2" t="s">
        <v>19</v>
      </c>
      <c r="B28" s="1" t="s">
        <v>58</v>
      </c>
      <c r="C28" s="4" t="s">
        <v>14</v>
      </c>
      <c r="D28" s="7">
        <v>1</v>
      </c>
      <c r="E28" s="7">
        <f>F27*0.01</f>
        <v>29965</v>
      </c>
      <c r="F28" s="3">
        <f>E28</f>
        <v>29965</v>
      </c>
      <c r="G28" s="4"/>
    </row>
    <row r="29" spans="1:7" ht="32.4">
      <c r="A29" s="2" t="s">
        <v>20</v>
      </c>
      <c r="B29" s="1" t="s">
        <v>59</v>
      </c>
      <c r="C29" s="4" t="s">
        <v>14</v>
      </c>
      <c r="D29" s="7">
        <v>1</v>
      </c>
      <c r="E29" s="7">
        <f>F27*0.01</f>
        <v>29965</v>
      </c>
      <c r="F29" s="3">
        <f>E29</f>
        <v>29965</v>
      </c>
      <c r="G29" s="4"/>
    </row>
    <row r="30" spans="1:7">
      <c r="A30" s="2" t="s">
        <v>21</v>
      </c>
      <c r="B30" s="1" t="s">
        <v>60</v>
      </c>
      <c r="C30" s="4" t="s">
        <v>14</v>
      </c>
      <c r="D30" s="7">
        <v>1</v>
      </c>
      <c r="E30" s="7">
        <f>F27*0.01</f>
        <v>29965</v>
      </c>
      <c r="F30" s="3">
        <f>E30</f>
        <v>29965</v>
      </c>
      <c r="G30" s="4"/>
    </row>
    <row r="31" spans="1:7" ht="32.4">
      <c r="A31" s="2" t="s">
        <v>22</v>
      </c>
      <c r="B31" s="1" t="s">
        <v>61</v>
      </c>
      <c r="C31" s="4" t="s">
        <v>14</v>
      </c>
      <c r="D31" s="7">
        <v>1</v>
      </c>
      <c r="E31" s="7">
        <f>F27*0.006</f>
        <v>17979</v>
      </c>
      <c r="F31" s="3">
        <f>E31</f>
        <v>17979</v>
      </c>
      <c r="G31" s="4"/>
    </row>
    <row r="32" spans="1:7">
      <c r="A32" s="2" t="s">
        <v>26</v>
      </c>
      <c r="B32" s="1" t="s">
        <v>62</v>
      </c>
      <c r="C32" s="4" t="s">
        <v>14</v>
      </c>
      <c r="D32" s="7">
        <v>1</v>
      </c>
      <c r="E32" s="7">
        <f>F27*0.07</f>
        <v>209755.00000000003</v>
      </c>
      <c r="F32" s="3">
        <f>E32</f>
        <v>209755.00000000003</v>
      </c>
      <c r="G32" s="4"/>
    </row>
    <row r="33" spans="1:7">
      <c r="A33" s="2"/>
      <c r="B33" s="1" t="s">
        <v>34</v>
      </c>
      <c r="C33" s="4"/>
      <c r="D33" s="6"/>
      <c r="E33" s="6"/>
      <c r="F33" s="3">
        <f>SUM(F27:F32)</f>
        <v>3314129</v>
      </c>
      <c r="G33" s="4"/>
    </row>
    <row r="34" spans="1:7">
      <c r="A34" s="2" t="s">
        <v>27</v>
      </c>
      <c r="B34" s="1" t="s">
        <v>17</v>
      </c>
      <c r="C34" s="4" t="s">
        <v>14</v>
      </c>
      <c r="D34" s="7">
        <v>1</v>
      </c>
      <c r="E34" s="7">
        <f>F33*0.05</f>
        <v>165706.45000000001</v>
      </c>
      <c r="F34" s="3">
        <f>E34</f>
        <v>165706.45000000001</v>
      </c>
      <c r="G34" s="4"/>
    </row>
    <row r="35" spans="1:7">
      <c r="A35" s="2"/>
      <c r="B35" s="1" t="s">
        <v>35</v>
      </c>
      <c r="C35" s="4"/>
      <c r="D35" s="6"/>
      <c r="E35" s="6"/>
      <c r="F35" s="3">
        <f>SUM(F33:F34)</f>
        <v>3479835.45</v>
      </c>
      <c r="G35" s="4"/>
    </row>
    <row r="36" spans="1:7">
      <c r="A36" s="2" t="s">
        <v>28</v>
      </c>
      <c r="B36" s="1" t="s">
        <v>29</v>
      </c>
      <c r="C36" s="4" t="s">
        <v>14</v>
      </c>
      <c r="D36" s="7">
        <v>1</v>
      </c>
      <c r="E36" s="7">
        <f>F35*0.003</f>
        <v>10439.506350000001</v>
      </c>
      <c r="F36" s="3">
        <f>E36</f>
        <v>10439.506350000001</v>
      </c>
      <c r="G36" s="4"/>
    </row>
    <row r="37" spans="1:7">
      <c r="A37" s="2" t="s">
        <v>30</v>
      </c>
      <c r="B37" s="1" t="s">
        <v>65</v>
      </c>
      <c r="C37" s="4" t="s">
        <v>14</v>
      </c>
      <c r="D37" s="7">
        <v>1</v>
      </c>
      <c r="E37" s="7">
        <f>5000000*0.105+5000000*0.1+(F35-F32-F31-10000000)*0.096</f>
        <v>377201.73919999995</v>
      </c>
      <c r="F37" s="3">
        <f>E37</f>
        <v>377201.73919999995</v>
      </c>
      <c r="G37" s="4"/>
    </row>
    <row r="38" spans="1:7" ht="48.6">
      <c r="A38" s="2" t="s">
        <v>31</v>
      </c>
      <c r="B38" s="1" t="s">
        <v>38</v>
      </c>
      <c r="C38" s="4" t="s">
        <v>14</v>
      </c>
      <c r="D38" s="8">
        <v>1</v>
      </c>
      <c r="E38" s="7">
        <f>5000000*0.03+5000000*0.015+(F35-F32-F31-10000000)*0.01-433</f>
        <v>157088.01449999999</v>
      </c>
      <c r="F38" s="3">
        <f>E38</f>
        <v>157088.01449999999</v>
      </c>
      <c r="G38" s="4"/>
    </row>
    <row r="39" spans="1:7">
      <c r="A39" s="2" t="s">
        <v>36</v>
      </c>
      <c r="B39" s="1" t="s">
        <v>37</v>
      </c>
      <c r="C39" s="4" t="s">
        <v>23</v>
      </c>
      <c r="D39" s="8">
        <v>1</v>
      </c>
      <c r="E39" s="7">
        <v>80000</v>
      </c>
      <c r="F39" s="3">
        <f>E39</f>
        <v>80000</v>
      </c>
      <c r="G39" s="4"/>
    </row>
    <row r="40" spans="1:7">
      <c r="A40" s="2"/>
      <c r="B40" s="1" t="s">
        <v>18</v>
      </c>
      <c r="C40" s="4"/>
      <c r="D40" s="6"/>
      <c r="E40" s="6"/>
      <c r="F40" s="3">
        <f>F35+F36+F37+F38+F39</f>
        <v>4104564.7100500003</v>
      </c>
      <c r="G40" s="4"/>
    </row>
  </sheetData>
  <mergeCells count="9">
    <mergeCell ref="A8:A21"/>
    <mergeCell ref="B21:C21"/>
    <mergeCell ref="D21:E21"/>
    <mergeCell ref="A1:G1"/>
    <mergeCell ref="A2:G2"/>
    <mergeCell ref="B3:G4"/>
    <mergeCell ref="B7:C7"/>
    <mergeCell ref="D7:E7"/>
    <mergeCell ref="F7:G7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="115" zoomScaleNormal="100" zoomScaleSheetLayoutView="115" workbookViewId="0">
      <selection activeCell="O7" sqref="O7"/>
    </sheetView>
  </sheetViews>
  <sheetFormatPr defaultColWidth="9" defaultRowHeight="13.2"/>
  <cols>
    <col min="1" max="1" width="4.44140625" style="83" customWidth="1"/>
    <col min="2" max="2" width="13.88671875" style="83" customWidth="1"/>
    <col min="3" max="3" width="12.6640625" style="83" customWidth="1"/>
    <col min="4" max="4" width="16.109375" style="83" customWidth="1"/>
    <col min="5" max="5" width="5.33203125" style="83" customWidth="1"/>
    <col min="6" max="6" width="8.44140625" style="83" customWidth="1"/>
    <col min="7" max="7" width="4.33203125" style="83" customWidth="1"/>
    <col min="8" max="8" width="6.109375" style="83" customWidth="1"/>
    <col min="9" max="16384" width="9" style="83"/>
  </cols>
  <sheetData>
    <row r="1" spans="1:9" customFormat="1" ht="16.2">
      <c r="A1" s="91"/>
      <c r="B1" s="91"/>
      <c r="C1" s="91"/>
      <c r="D1" s="91"/>
      <c r="E1" s="91"/>
      <c r="F1" s="91"/>
      <c r="G1" s="91"/>
      <c r="H1" s="91"/>
      <c r="I1" s="91"/>
    </row>
    <row r="2" spans="1:9" customFormat="1" ht="29.25" customHeight="1">
      <c r="A2" s="91"/>
      <c r="B2" s="92" t="s">
        <v>122</v>
      </c>
      <c r="C2" s="164" t="str">
        <f>預算詳細表!B3</f>
        <v>高雄分會辦公廳舍裝修工程</v>
      </c>
      <c r="D2" s="165"/>
      <c r="E2" s="165"/>
      <c r="F2" s="165"/>
      <c r="G2" s="165"/>
      <c r="H2" s="165"/>
      <c r="I2" s="166"/>
    </row>
    <row r="3" spans="1:9" s="94" customFormat="1" ht="22.2">
      <c r="A3" s="93"/>
      <c r="B3" s="92" t="s">
        <v>123</v>
      </c>
      <c r="C3" s="167" t="str">
        <f>預算詳細表!B4</f>
        <v>高雄市前金區六合二路219號</v>
      </c>
      <c r="D3" s="167"/>
      <c r="E3" s="167"/>
      <c r="F3" s="167"/>
      <c r="G3" s="167"/>
      <c r="H3" s="167"/>
      <c r="I3" s="167"/>
    </row>
    <row r="4" spans="1:9" s="94" customFormat="1" ht="22.2">
      <c r="A4" s="93"/>
      <c r="B4" s="92" t="s">
        <v>137</v>
      </c>
      <c r="C4" s="168"/>
      <c r="D4" s="169"/>
      <c r="E4" s="169"/>
      <c r="F4" s="169"/>
      <c r="G4" s="169"/>
      <c r="H4" s="169"/>
      <c r="I4" s="170"/>
    </row>
    <row r="5" spans="1:9" s="94" customFormat="1" ht="22.2">
      <c r="A5" s="93"/>
      <c r="B5" s="92" t="s">
        <v>124</v>
      </c>
      <c r="C5" s="167" t="s">
        <v>125</v>
      </c>
      <c r="D5" s="167"/>
      <c r="E5" s="167"/>
      <c r="F5" s="167"/>
      <c r="G5" s="167"/>
      <c r="H5" s="167"/>
      <c r="I5" s="167"/>
    </row>
    <row r="6" spans="1:9" customFormat="1" ht="16.2">
      <c r="A6" s="91"/>
      <c r="B6" s="91"/>
      <c r="C6" s="91"/>
      <c r="D6" s="91"/>
      <c r="E6" s="91"/>
      <c r="F6" s="91"/>
      <c r="G6" s="91"/>
      <c r="H6" s="91"/>
      <c r="I6" s="91"/>
    </row>
    <row r="7" spans="1:9" customFormat="1" ht="16.2">
      <c r="A7" s="91"/>
      <c r="B7" s="91"/>
      <c r="C7" s="91"/>
      <c r="D7" s="91"/>
      <c r="E7" s="91"/>
      <c r="F7" s="91"/>
      <c r="G7" s="91"/>
      <c r="H7" s="91"/>
      <c r="I7" s="91"/>
    </row>
    <row r="8" spans="1:9" customFormat="1" ht="16.2">
      <c r="A8" s="91"/>
      <c r="B8" s="91"/>
      <c r="C8" s="91"/>
      <c r="D8" s="91"/>
      <c r="E8" s="91"/>
      <c r="F8" s="91"/>
      <c r="G8" s="91"/>
      <c r="H8" s="91"/>
      <c r="I8" s="91"/>
    </row>
    <row r="9" spans="1:9" customFormat="1" ht="16.2">
      <c r="A9" s="91"/>
      <c r="B9" s="91"/>
      <c r="C9" s="91"/>
      <c r="D9" s="91"/>
      <c r="E9" s="91"/>
      <c r="F9" s="91"/>
      <c r="G9" s="91"/>
      <c r="H9" s="91"/>
      <c r="I9" s="91"/>
    </row>
    <row r="10" spans="1:9" customFormat="1" ht="16.2">
      <c r="A10" s="91"/>
      <c r="B10" s="91"/>
      <c r="C10" s="91"/>
      <c r="D10" s="91"/>
      <c r="E10" s="91"/>
      <c r="F10" s="91"/>
      <c r="G10" s="91"/>
      <c r="H10" s="91"/>
      <c r="I10" s="91"/>
    </row>
    <row r="11" spans="1:9" customFormat="1" ht="16.2">
      <c r="A11" s="91"/>
      <c r="B11" s="91"/>
      <c r="C11" s="91"/>
      <c r="D11" s="91"/>
      <c r="E11" s="91"/>
      <c r="F11" s="91"/>
      <c r="G11" s="91"/>
      <c r="H11" s="91"/>
      <c r="I11" s="91"/>
    </row>
    <row r="12" spans="1:9" customFormat="1" ht="16.2">
      <c r="A12" s="91"/>
      <c r="B12" s="91"/>
      <c r="C12" s="91"/>
      <c r="D12" s="91"/>
      <c r="E12" s="91"/>
      <c r="F12" s="91"/>
      <c r="G12" s="91"/>
      <c r="H12" s="91"/>
      <c r="I12" s="91"/>
    </row>
    <row r="13" spans="1:9" customFormat="1" ht="16.2">
      <c r="A13" s="91"/>
      <c r="B13" s="91"/>
      <c r="C13" s="91"/>
      <c r="D13" s="91"/>
      <c r="E13" s="91"/>
      <c r="F13" s="91"/>
      <c r="G13" s="91"/>
      <c r="H13" s="91"/>
      <c r="I13" s="91"/>
    </row>
    <row r="14" spans="1:9" customFormat="1" ht="16.2">
      <c r="A14" s="91"/>
    </row>
    <row r="15" spans="1:9" customFormat="1" ht="16.2">
      <c r="A15" s="91"/>
    </row>
    <row r="16" spans="1:9" customFormat="1" ht="16.2">
      <c r="A16" s="91"/>
    </row>
    <row r="17" spans="1:9" customFormat="1" ht="16.8" thickBot="1">
      <c r="A17" s="91"/>
    </row>
    <row r="18" spans="1:9" customFormat="1" ht="21.75" customHeight="1" thickTop="1">
      <c r="A18" s="91"/>
      <c r="B18" s="171" t="s">
        <v>196</v>
      </c>
      <c r="C18" s="172"/>
      <c r="D18" s="172"/>
      <c r="E18" s="172"/>
      <c r="F18" s="172"/>
      <c r="G18" s="172"/>
      <c r="H18" s="172"/>
      <c r="I18" s="173"/>
    </row>
    <row r="19" spans="1:9" customFormat="1" ht="19.5" customHeight="1">
      <c r="A19" s="91"/>
      <c r="B19" s="174"/>
      <c r="C19" s="175"/>
      <c r="D19" s="175"/>
      <c r="E19" s="175"/>
      <c r="F19" s="175"/>
      <c r="G19" s="175"/>
      <c r="H19" s="175"/>
      <c r="I19" s="176"/>
    </row>
    <row r="20" spans="1:9" customFormat="1" ht="29.25" customHeight="1">
      <c r="A20" s="91"/>
      <c r="B20" s="174"/>
      <c r="C20" s="175"/>
      <c r="D20" s="175"/>
      <c r="E20" s="175"/>
      <c r="F20" s="175"/>
      <c r="G20" s="175"/>
      <c r="H20" s="175"/>
      <c r="I20" s="176"/>
    </row>
    <row r="21" spans="1:9" customFormat="1" ht="24" customHeight="1" thickBot="1">
      <c r="A21" s="91"/>
      <c r="B21" s="177"/>
      <c r="C21" s="178"/>
      <c r="D21" s="178"/>
      <c r="E21" s="178"/>
      <c r="F21" s="178"/>
      <c r="G21" s="178"/>
      <c r="H21" s="178"/>
      <c r="I21" s="179"/>
    </row>
    <row r="22" spans="1:9" customFormat="1" ht="23.25" customHeight="1" thickTop="1">
      <c r="A22" s="91"/>
    </row>
    <row r="23" spans="1:9" customFormat="1" ht="17.25" customHeight="1">
      <c r="A23" s="91"/>
    </row>
    <row r="24" spans="1:9" customFormat="1" ht="16.2">
      <c r="A24" s="91"/>
      <c r="B24" s="91"/>
      <c r="C24" s="91"/>
      <c r="D24" s="91"/>
      <c r="E24" s="91"/>
      <c r="F24" s="91"/>
      <c r="G24" s="91"/>
      <c r="H24" s="91"/>
      <c r="I24" s="91"/>
    </row>
    <row r="25" spans="1:9" customFormat="1" ht="16.2">
      <c r="A25" s="91"/>
      <c r="B25" s="91"/>
      <c r="C25" s="91"/>
      <c r="D25" s="91"/>
      <c r="E25" s="91"/>
      <c r="F25" s="91"/>
      <c r="G25" s="91"/>
      <c r="H25" s="91"/>
      <c r="I25" s="91"/>
    </row>
    <row r="26" spans="1:9" customFormat="1" ht="16.2">
      <c r="A26" s="91"/>
      <c r="B26" s="91"/>
      <c r="C26" s="91"/>
      <c r="D26" s="91"/>
      <c r="E26" s="91"/>
      <c r="F26" s="91"/>
      <c r="G26" s="91"/>
      <c r="H26" s="91"/>
      <c r="I26" s="91"/>
    </row>
    <row r="27" spans="1:9" customFormat="1" ht="16.2">
      <c r="A27" s="91"/>
      <c r="B27" s="91"/>
      <c r="C27" s="91"/>
      <c r="D27" s="91"/>
      <c r="E27" s="91"/>
      <c r="F27" s="91"/>
      <c r="G27" s="91"/>
      <c r="H27" s="91"/>
      <c r="I27" s="91"/>
    </row>
    <row r="28" spans="1:9" customFormat="1" ht="16.2">
      <c r="A28" s="91"/>
      <c r="B28" s="91"/>
      <c r="C28" s="91"/>
      <c r="D28" s="91"/>
      <c r="E28" s="91"/>
      <c r="F28" s="91"/>
      <c r="G28" s="91"/>
      <c r="H28" s="91"/>
      <c r="I28" s="91"/>
    </row>
    <row r="29" spans="1:9" customFormat="1" ht="16.2">
      <c r="A29" s="91"/>
      <c r="B29" s="91"/>
      <c r="C29" s="91"/>
      <c r="D29" s="91"/>
      <c r="E29" s="91"/>
      <c r="F29" s="91"/>
      <c r="G29" s="91"/>
      <c r="H29" s="91"/>
      <c r="I29" s="91"/>
    </row>
    <row r="30" spans="1:9" customFormat="1" ht="38.25" customHeight="1">
      <c r="A30" s="91"/>
      <c r="B30" s="91"/>
      <c r="C30" s="180" t="s">
        <v>126</v>
      </c>
      <c r="D30" s="181"/>
      <c r="E30" s="181"/>
      <c r="F30" s="181"/>
      <c r="G30" s="181"/>
      <c r="H30" s="182"/>
      <c r="I30" s="91"/>
    </row>
    <row r="31" spans="1:9" customFormat="1" ht="72" customHeight="1">
      <c r="A31" s="91"/>
      <c r="B31" s="91"/>
      <c r="C31" s="161"/>
      <c r="D31" s="162"/>
      <c r="E31" s="162"/>
      <c r="F31" s="162"/>
      <c r="G31" s="162"/>
      <c r="H31" s="163"/>
      <c r="I31" s="91"/>
    </row>
    <row r="32" spans="1:9" customFormat="1" ht="33.75" customHeight="1">
      <c r="A32" s="91"/>
      <c r="B32" s="91"/>
      <c r="C32" s="161"/>
      <c r="D32" s="162"/>
      <c r="E32" s="162"/>
      <c r="F32" s="162"/>
      <c r="G32" s="162"/>
      <c r="H32" s="163"/>
      <c r="I32" s="91"/>
    </row>
    <row r="33" spans="1:9" customFormat="1" ht="24.75" customHeight="1">
      <c r="A33" s="91"/>
      <c r="B33" s="91"/>
      <c r="C33" s="161"/>
      <c r="D33" s="162"/>
      <c r="E33" s="162"/>
      <c r="F33" s="162"/>
      <c r="G33" s="162"/>
      <c r="H33" s="163"/>
      <c r="I33" s="91"/>
    </row>
    <row r="34" spans="1:9" customFormat="1" ht="17.25" customHeight="1">
      <c r="A34" s="91"/>
      <c r="C34" s="95"/>
      <c r="D34" s="95"/>
      <c r="E34" s="95"/>
      <c r="F34" s="95"/>
      <c r="G34" s="95"/>
      <c r="H34" s="96"/>
      <c r="I34" s="96"/>
    </row>
    <row r="35" spans="1:9" customFormat="1" ht="16.2">
      <c r="C35" s="95"/>
      <c r="D35" s="95"/>
      <c r="E35" s="95"/>
      <c r="F35" s="95"/>
      <c r="G35" s="95"/>
    </row>
    <row r="36" spans="1:9" customFormat="1" ht="16.2"/>
    <row r="37" spans="1:9" customFormat="1" ht="16.2"/>
    <row r="38" spans="1:9" customFormat="1" ht="16.2"/>
  </sheetData>
  <mergeCells count="7">
    <mergeCell ref="C31:H33"/>
    <mergeCell ref="C2:I2"/>
    <mergeCell ref="C3:I3"/>
    <mergeCell ref="C4:I4"/>
    <mergeCell ref="C5:I5"/>
    <mergeCell ref="B18:I21"/>
    <mergeCell ref="C30:H30"/>
  </mergeCells>
  <phoneticPr fontId="79" type="noConversion"/>
  <printOptions horizontalCentered="1"/>
  <pageMargins left="1.1023622047244095" right="0.31496062992125984" top="0.94488188976377963" bottom="0.55118110236220474" header="0.31496062992125984" footer="0.31496062992125984"/>
  <pageSetup paperSize="9" scale="9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130" zoomScaleNormal="100" zoomScaleSheetLayoutView="130" workbookViewId="0">
      <selection activeCell="J17" sqref="J17"/>
    </sheetView>
  </sheetViews>
  <sheetFormatPr defaultRowHeight="16.2"/>
  <cols>
    <col min="1" max="1" width="11.88671875" customWidth="1"/>
    <col min="5" max="5" width="13.6640625" customWidth="1"/>
    <col min="6" max="6" width="20.6640625" customWidth="1"/>
    <col min="7" max="7" width="14.33203125" customWidth="1"/>
  </cols>
  <sheetData>
    <row r="1" spans="1:8" s="44" customFormat="1" ht="24" customHeight="1">
      <c r="A1" s="184" t="str">
        <f>預算詳細表!A1</f>
        <v>財團法人犯罪被害人保護協會臺灣高雄分會</v>
      </c>
      <c r="B1" s="184"/>
      <c r="C1" s="184"/>
      <c r="D1" s="184"/>
      <c r="E1" s="184"/>
      <c r="F1" s="184"/>
      <c r="G1" s="184"/>
      <c r="H1" s="43"/>
    </row>
    <row r="2" spans="1:8" s="44" customFormat="1" ht="24" customHeight="1">
      <c r="A2" s="185" t="s">
        <v>148</v>
      </c>
      <c r="B2" s="185"/>
      <c r="C2" s="185"/>
      <c r="D2" s="185"/>
      <c r="E2" s="185"/>
      <c r="F2" s="185"/>
      <c r="G2" s="185"/>
    </row>
    <row r="3" spans="1:8" s="44" customFormat="1" ht="20.100000000000001" hidden="1" customHeight="1">
      <c r="A3" s="49"/>
      <c r="B3" s="50"/>
      <c r="C3" s="50"/>
      <c r="D3" s="50"/>
      <c r="E3" s="50"/>
      <c r="F3" s="51"/>
      <c r="G3" s="52"/>
    </row>
    <row r="4" spans="1:8" s="44" customFormat="1" ht="33" customHeight="1">
      <c r="A4" s="53" t="s">
        <v>0</v>
      </c>
      <c r="B4" s="191" t="str">
        <f>預算詳細表!B3</f>
        <v>高雄分會辦公廳舍裝修工程</v>
      </c>
      <c r="C4" s="191"/>
      <c r="D4" s="191"/>
      <c r="E4" s="191"/>
      <c r="F4" s="191"/>
      <c r="G4" s="191"/>
    </row>
    <row r="5" spans="1:8" s="44" customFormat="1" ht="30" customHeight="1">
      <c r="A5" s="53" t="s">
        <v>2</v>
      </c>
      <c r="B5" s="186" t="str">
        <f>預算詳細表!B4</f>
        <v>高雄市前金區六合二路219號</v>
      </c>
      <c r="C5" s="187"/>
      <c r="D5" s="187"/>
      <c r="E5" s="187"/>
      <c r="F5" s="54" t="s">
        <v>102</v>
      </c>
      <c r="G5" s="55"/>
    </row>
    <row r="6" spans="1:8" s="44" customFormat="1" ht="24" customHeight="1">
      <c r="A6" s="53" t="s">
        <v>103</v>
      </c>
      <c r="B6" s="188" t="s">
        <v>104</v>
      </c>
      <c r="C6" s="189"/>
      <c r="D6" s="189"/>
      <c r="E6" s="189"/>
      <c r="F6" s="54" t="s">
        <v>105</v>
      </c>
      <c r="G6" s="53" t="s">
        <v>10</v>
      </c>
    </row>
    <row r="7" spans="1:8" s="44" customFormat="1" ht="20.100000000000001" customHeight="1">
      <c r="A7" s="56" t="str">
        <f>預算詳細表!A6</f>
        <v>壹</v>
      </c>
      <c r="B7" s="190" t="str">
        <f>預算詳細表!B6</f>
        <v>發包工程費</v>
      </c>
      <c r="C7" s="190"/>
      <c r="D7" s="190"/>
      <c r="E7" s="190"/>
      <c r="F7" s="51"/>
      <c r="G7" s="52" t="s">
        <v>106</v>
      </c>
    </row>
    <row r="8" spans="1:8" s="44" customFormat="1" ht="20.100000000000001" customHeight="1">
      <c r="A8" s="56" t="str">
        <f>預算詳細表!A7</f>
        <v>甲</v>
      </c>
      <c r="B8" s="190" t="str">
        <f>預算詳細表!B7</f>
        <v>直接工程費</v>
      </c>
      <c r="C8" s="190"/>
      <c r="D8" s="190"/>
      <c r="E8" s="190"/>
      <c r="F8" s="51"/>
      <c r="G8" s="52" t="s">
        <v>106</v>
      </c>
    </row>
    <row r="9" spans="1:8" s="44" customFormat="1" ht="20.100000000000001" customHeight="1">
      <c r="A9" s="59" t="str">
        <f>預算詳細表!A8</f>
        <v>一</v>
      </c>
      <c r="B9" s="183" t="str">
        <f>預算詳細表!B8</f>
        <v>假設工程</v>
      </c>
      <c r="C9" s="183"/>
      <c r="D9" s="183"/>
      <c r="E9" s="183"/>
      <c r="F9" s="51"/>
      <c r="G9" s="52"/>
    </row>
    <row r="10" spans="1:8" s="44" customFormat="1" ht="20.100000000000001" customHeight="1">
      <c r="A10" s="76" t="str">
        <f>預算詳細表!A15</f>
        <v>二</v>
      </c>
      <c r="B10" s="197" t="str">
        <f>預算詳細表!B15</f>
        <v>裝修工程</v>
      </c>
      <c r="C10" s="198"/>
      <c r="D10" s="198"/>
      <c r="E10" s="199"/>
      <c r="F10" s="51"/>
      <c r="G10" s="52"/>
    </row>
    <row r="11" spans="1:8" s="44" customFormat="1" ht="20.100000000000001" customHeight="1">
      <c r="A11" s="76" t="str">
        <f>預算詳細表!A27</f>
        <v>三</v>
      </c>
      <c r="B11" s="200" t="str">
        <f>預算詳細表!B27</f>
        <v>資訊及機電工程</v>
      </c>
      <c r="C11" s="200"/>
      <c r="D11" s="200"/>
      <c r="E11" s="200"/>
      <c r="F11" s="51"/>
      <c r="G11" s="52"/>
    </row>
    <row r="12" spans="1:8" s="44" customFormat="1" ht="20.100000000000001" customHeight="1">
      <c r="A12" s="57"/>
      <c r="B12" s="192" t="str">
        <f>預算詳細表!B34</f>
        <v>合計(一至三)</v>
      </c>
      <c r="C12" s="196"/>
      <c r="D12" s="196"/>
      <c r="E12" s="196"/>
      <c r="F12" s="60"/>
      <c r="G12" s="52"/>
    </row>
    <row r="13" spans="1:8" s="44" customFormat="1" ht="20.100000000000001" customHeight="1">
      <c r="A13" s="56" t="str">
        <f>預算詳細表!A35</f>
        <v>乙</v>
      </c>
      <c r="B13" s="190" t="str">
        <f>預算詳細表!B35</f>
        <v>間接工程費</v>
      </c>
      <c r="C13" s="190"/>
      <c r="D13" s="190"/>
      <c r="E13" s="190"/>
      <c r="F13" s="51"/>
      <c r="G13" s="52" t="s">
        <v>106</v>
      </c>
    </row>
    <row r="14" spans="1:8" s="44" customFormat="1" ht="20.100000000000001" customHeight="1">
      <c r="A14" s="59" t="str">
        <f>預算詳細表!A36</f>
        <v>四</v>
      </c>
      <c r="B14" s="195" t="str">
        <f>預算詳細表!B36</f>
        <v xml:space="preserve">勞工安全衛生費用   (甲*1%) </v>
      </c>
      <c r="C14" s="195"/>
      <c r="D14" s="195"/>
      <c r="E14" s="195"/>
      <c r="F14" s="51"/>
      <c r="G14" s="52"/>
    </row>
    <row r="15" spans="1:8" s="44" customFormat="1" ht="20.100000000000001" customHeight="1">
      <c r="A15" s="59" t="str">
        <f>預算詳細表!A37</f>
        <v>五</v>
      </c>
      <c r="B15" s="201" t="str">
        <f>預算詳細表!B37</f>
        <v>品質管制費(甲*1%)</v>
      </c>
      <c r="C15" s="201" t="s">
        <v>108</v>
      </c>
      <c r="D15" s="201" t="s">
        <v>107</v>
      </c>
      <c r="E15" s="201" t="s">
        <v>108</v>
      </c>
      <c r="F15" s="51"/>
      <c r="G15" s="58"/>
    </row>
    <row r="16" spans="1:8" s="44" customFormat="1" ht="20.100000000000001" customHeight="1">
      <c r="A16" s="59" t="str">
        <f>預算詳細表!A38</f>
        <v>六</v>
      </c>
      <c r="B16" s="201" t="str">
        <f>預算詳細表!B38</f>
        <v>承包商利潤  (甲*約5%)</v>
      </c>
      <c r="C16" s="201" t="s">
        <v>109</v>
      </c>
      <c r="D16" s="201" t="s">
        <v>109</v>
      </c>
      <c r="E16" s="201" t="s">
        <v>109</v>
      </c>
      <c r="F16" s="51"/>
      <c r="G16" s="52" t="s">
        <v>106</v>
      </c>
    </row>
    <row r="17" spans="1:7" s="44" customFormat="1" ht="20.100000000000001" customHeight="1">
      <c r="A17" s="59" t="str">
        <f>預算詳細表!A39</f>
        <v>七</v>
      </c>
      <c r="B17" s="201" t="str">
        <f>預算詳細表!B39</f>
        <v>營造綜合保險費  (甲*0.3%)</v>
      </c>
      <c r="C17" s="201" t="s">
        <v>109</v>
      </c>
      <c r="D17" s="201" t="s">
        <v>109</v>
      </c>
      <c r="E17" s="201" t="s">
        <v>109</v>
      </c>
      <c r="F17" s="51"/>
      <c r="G17" s="52"/>
    </row>
    <row r="18" spans="1:7" s="44" customFormat="1" ht="20.100000000000001" customHeight="1">
      <c r="A18" s="59"/>
      <c r="B18" s="192" t="str">
        <f>預算詳細表!B40</f>
        <v>合計(一至七)</v>
      </c>
      <c r="C18" s="196"/>
      <c r="D18" s="196"/>
      <c r="E18" s="196"/>
      <c r="F18" s="60"/>
      <c r="G18" s="52"/>
    </row>
    <row r="19" spans="1:7" s="44" customFormat="1" ht="20.100000000000001" customHeight="1">
      <c r="A19" s="59" t="str">
        <f>預算詳細表!A41</f>
        <v>八</v>
      </c>
      <c r="B19" s="195" t="str">
        <f>預算詳細表!B41</f>
        <v>加值營業稅((合計一至七)*5%)</v>
      </c>
      <c r="C19" s="202"/>
      <c r="D19" s="202"/>
      <c r="E19" s="202"/>
      <c r="F19" s="51"/>
      <c r="G19" s="52"/>
    </row>
    <row r="20" spans="1:7" s="44" customFormat="1" ht="20.100000000000001" customHeight="1">
      <c r="A20" s="59"/>
      <c r="B20" s="194" t="str">
        <f>預算詳細表!B42</f>
        <v>合計(壹)</v>
      </c>
      <c r="C20" s="194"/>
      <c r="D20" s="194"/>
      <c r="E20" s="194"/>
      <c r="F20" s="60"/>
      <c r="G20" s="48"/>
    </row>
    <row r="21" spans="1:7" s="44" customFormat="1" ht="20.100000000000001" customHeight="1">
      <c r="A21" s="59" t="s">
        <v>106</v>
      </c>
      <c r="B21" s="192" t="str">
        <f>預算詳細表!B43</f>
        <v>總價(總計)</v>
      </c>
      <c r="C21" s="193"/>
      <c r="D21" s="193"/>
      <c r="E21" s="193"/>
      <c r="F21" s="60"/>
      <c r="G21" s="52" t="s">
        <v>106</v>
      </c>
    </row>
    <row r="22" spans="1:7" s="44" customFormat="1" ht="20.100000000000001" customHeight="1">
      <c r="A22" s="45"/>
      <c r="B22" s="45"/>
      <c r="C22" s="45"/>
      <c r="D22" s="45"/>
      <c r="E22" s="46"/>
      <c r="F22" s="47"/>
      <c r="G22" s="45"/>
    </row>
  </sheetData>
  <mergeCells count="20">
    <mergeCell ref="B21:E21"/>
    <mergeCell ref="B20:E20"/>
    <mergeCell ref="B14:E14"/>
    <mergeCell ref="B12:E12"/>
    <mergeCell ref="B10:E10"/>
    <mergeCell ref="B11:E11"/>
    <mergeCell ref="B15:E15"/>
    <mergeCell ref="B18:E18"/>
    <mergeCell ref="B16:E16"/>
    <mergeCell ref="B17:E17"/>
    <mergeCell ref="B19:E19"/>
    <mergeCell ref="B13:E13"/>
    <mergeCell ref="B9:E9"/>
    <mergeCell ref="A1:G1"/>
    <mergeCell ref="A2:G2"/>
    <mergeCell ref="B5:E5"/>
    <mergeCell ref="B6:E6"/>
    <mergeCell ref="B7:E7"/>
    <mergeCell ref="B4:G4"/>
    <mergeCell ref="B8:E8"/>
  </mergeCells>
  <phoneticPr fontId="15" type="noConversion"/>
  <printOptions horizontalCentered="1"/>
  <pageMargins left="1.1023622047244095" right="0.31496062992125984" top="1.1417322834645669" bottom="0.35433070866141736" header="0.31496062992125984" footer="0.31496062992125984"/>
  <pageSetup paperSize="9" orientation="portrait" r:id="rId1"/>
  <headerFooter>
    <oddFooter>&amp;L編制: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zoomScale="115" zoomScaleNormal="115" zoomScaleSheetLayoutView="150" workbookViewId="0">
      <selection activeCell="J11" sqref="J11"/>
    </sheetView>
  </sheetViews>
  <sheetFormatPr defaultColWidth="9" defaultRowHeight="13.8"/>
  <cols>
    <col min="1" max="1" width="10.88671875" style="80" bestFit="1" customWidth="1"/>
    <col min="2" max="2" width="38.21875" style="82" customWidth="1"/>
    <col min="3" max="3" width="5.44140625" style="80" bestFit="1" customWidth="1"/>
    <col min="4" max="4" width="9.109375" style="81" customWidth="1"/>
    <col min="5" max="5" width="10.88671875" style="81" customWidth="1"/>
    <col min="6" max="6" width="15.5546875" style="80" customWidth="1"/>
    <col min="7" max="7" width="17" style="87" customWidth="1"/>
    <col min="8" max="8" width="13.88671875" style="80" customWidth="1"/>
    <col min="9" max="9" width="12.88671875" style="80" customWidth="1"/>
    <col min="10" max="10" width="11.21875" style="80" customWidth="1"/>
    <col min="11" max="11" width="13.44140625" style="80" customWidth="1"/>
    <col min="12" max="12" width="9" style="80"/>
    <col min="13" max="13" width="9" style="80" customWidth="1"/>
    <col min="14" max="16384" width="9" style="80"/>
  </cols>
  <sheetData>
    <row r="1" spans="1:7" s="64" customFormat="1" ht="24" customHeight="1">
      <c r="A1" s="207" t="s">
        <v>195</v>
      </c>
      <c r="B1" s="207"/>
      <c r="C1" s="207"/>
      <c r="D1" s="207"/>
      <c r="E1" s="207"/>
      <c r="F1" s="207"/>
      <c r="G1" s="207"/>
    </row>
    <row r="2" spans="1:7" s="64" customFormat="1" ht="25.5" customHeight="1">
      <c r="A2" s="207" t="s">
        <v>149</v>
      </c>
      <c r="B2" s="207"/>
      <c r="C2" s="207"/>
      <c r="D2" s="207"/>
      <c r="E2" s="207"/>
      <c r="F2" s="207"/>
      <c r="G2" s="207"/>
    </row>
    <row r="3" spans="1:7" ht="39.75" customHeight="1">
      <c r="A3" s="56" t="s">
        <v>0</v>
      </c>
      <c r="B3" s="203" t="s">
        <v>192</v>
      </c>
      <c r="C3" s="204"/>
      <c r="D3" s="205"/>
      <c r="E3" s="99" t="s">
        <v>1</v>
      </c>
      <c r="F3" s="100"/>
      <c r="G3" s="101"/>
    </row>
    <row r="4" spans="1:7" ht="17.399999999999999" customHeight="1">
      <c r="A4" s="56" t="s">
        <v>2</v>
      </c>
      <c r="B4" s="206" t="s">
        <v>193</v>
      </c>
      <c r="C4" s="206"/>
      <c r="D4" s="206"/>
      <c r="E4" s="99" t="s">
        <v>3</v>
      </c>
      <c r="F4" s="100"/>
      <c r="G4" s="101"/>
    </row>
    <row r="5" spans="1:7" ht="17.399999999999999" customHeight="1">
      <c r="A5" s="56" t="s">
        <v>4</v>
      </c>
      <c r="B5" s="102" t="s">
        <v>5</v>
      </c>
      <c r="C5" s="103" t="s">
        <v>6</v>
      </c>
      <c r="D5" s="99" t="s">
        <v>7</v>
      </c>
      <c r="E5" s="99" t="s">
        <v>8</v>
      </c>
      <c r="F5" s="103" t="s">
        <v>9</v>
      </c>
      <c r="G5" s="104" t="s">
        <v>141</v>
      </c>
    </row>
    <row r="6" spans="1:7" ht="17.399999999999999" customHeight="1">
      <c r="A6" s="56" t="s">
        <v>25</v>
      </c>
      <c r="B6" s="102" t="s">
        <v>110</v>
      </c>
      <c r="C6" s="103"/>
      <c r="D6" s="99"/>
      <c r="E6" s="99"/>
      <c r="F6" s="103"/>
      <c r="G6" s="104"/>
    </row>
    <row r="7" spans="1:7" ht="17.399999999999999" customHeight="1">
      <c r="A7" s="56" t="s">
        <v>127</v>
      </c>
      <c r="B7" s="102" t="s">
        <v>128</v>
      </c>
      <c r="C7" s="103"/>
      <c r="D7" s="99"/>
      <c r="E7" s="99"/>
      <c r="F7" s="103"/>
      <c r="G7" s="104"/>
    </row>
    <row r="8" spans="1:7" ht="17.399999999999999" customHeight="1">
      <c r="A8" s="56" t="s">
        <v>12</v>
      </c>
      <c r="B8" s="102" t="s">
        <v>111</v>
      </c>
      <c r="C8" s="103"/>
      <c r="D8" s="99"/>
      <c r="E8" s="99"/>
      <c r="F8" s="103"/>
      <c r="G8" s="104"/>
    </row>
    <row r="9" spans="1:7" ht="17.399999999999999" customHeight="1">
      <c r="A9" s="56">
        <v>1</v>
      </c>
      <c r="B9" s="102" t="s">
        <v>131</v>
      </c>
      <c r="C9" s="105" t="s">
        <v>120</v>
      </c>
      <c r="D9" s="106">
        <v>1</v>
      </c>
      <c r="E9" s="106"/>
      <c r="F9" s="106"/>
      <c r="G9" s="107"/>
    </row>
    <row r="10" spans="1:7" s="84" customFormat="1" ht="69.75" customHeight="1">
      <c r="A10" s="114">
        <v>2</v>
      </c>
      <c r="B10" s="120" t="s">
        <v>201</v>
      </c>
      <c r="C10" s="121" t="s">
        <v>23</v>
      </c>
      <c r="D10" s="122">
        <v>1</v>
      </c>
      <c r="E10" s="122"/>
      <c r="F10" s="106"/>
      <c r="G10" s="107"/>
    </row>
    <row r="11" spans="1:7" s="84" customFormat="1" ht="58.8" customHeight="1">
      <c r="A11" s="114">
        <v>3</v>
      </c>
      <c r="B11" s="120" t="s">
        <v>172</v>
      </c>
      <c r="C11" s="121" t="s">
        <v>120</v>
      </c>
      <c r="D11" s="122">
        <v>1</v>
      </c>
      <c r="E11" s="131"/>
      <c r="F11" s="106"/>
      <c r="G11" s="107"/>
    </row>
    <row r="12" spans="1:7" ht="17.399999999999999" customHeight="1">
      <c r="A12" s="114">
        <v>4</v>
      </c>
      <c r="B12" s="110" t="s">
        <v>160</v>
      </c>
      <c r="C12" s="121" t="s">
        <v>23</v>
      </c>
      <c r="D12" s="123">
        <v>1</v>
      </c>
      <c r="E12" s="123"/>
      <c r="F12" s="106"/>
      <c r="G12" s="107"/>
    </row>
    <row r="13" spans="1:7" ht="17.399999999999999" customHeight="1">
      <c r="A13" s="114">
        <v>5</v>
      </c>
      <c r="B13" s="110" t="s">
        <v>171</v>
      </c>
      <c r="C13" s="121" t="s">
        <v>23</v>
      </c>
      <c r="D13" s="123">
        <v>1</v>
      </c>
      <c r="E13" s="123"/>
      <c r="F13" s="106"/>
      <c r="G13" s="107"/>
    </row>
    <row r="14" spans="1:7" ht="17.399999999999999" customHeight="1">
      <c r="A14" s="114"/>
      <c r="B14" s="112" t="s">
        <v>32</v>
      </c>
      <c r="C14" s="121"/>
      <c r="D14" s="123"/>
      <c r="E14" s="123"/>
      <c r="F14" s="123"/>
      <c r="G14" s="113"/>
    </row>
    <row r="15" spans="1:7" s="61" customFormat="1" ht="17.399999999999999" customHeight="1">
      <c r="A15" s="111" t="s">
        <v>116</v>
      </c>
      <c r="B15" s="107" t="s">
        <v>132</v>
      </c>
      <c r="C15" s="121"/>
      <c r="D15" s="123"/>
      <c r="E15" s="123"/>
      <c r="F15" s="123"/>
      <c r="G15" s="107"/>
    </row>
    <row r="16" spans="1:7" s="61" customFormat="1" ht="17.399999999999999" customHeight="1">
      <c r="A16" s="124">
        <v>1</v>
      </c>
      <c r="B16" s="107" t="s">
        <v>158</v>
      </c>
      <c r="C16" s="121" t="s">
        <v>23</v>
      </c>
      <c r="D16" s="123">
        <v>1</v>
      </c>
      <c r="E16" s="123"/>
      <c r="F16" s="123"/>
      <c r="G16" s="107"/>
    </row>
    <row r="17" spans="1:7" s="85" customFormat="1" ht="17.399999999999999" customHeight="1">
      <c r="A17" s="124">
        <v>2</v>
      </c>
      <c r="B17" s="107" t="s">
        <v>194</v>
      </c>
      <c r="C17" s="121" t="s">
        <v>112</v>
      </c>
      <c r="D17" s="123">
        <v>1</v>
      </c>
      <c r="E17" s="123"/>
      <c r="F17" s="123"/>
      <c r="G17" s="107"/>
    </row>
    <row r="18" spans="1:7" ht="17.399999999999999" customHeight="1">
      <c r="A18" s="114">
        <v>3</v>
      </c>
      <c r="B18" s="107" t="s">
        <v>151</v>
      </c>
      <c r="C18" s="121" t="s">
        <v>112</v>
      </c>
      <c r="D18" s="123">
        <v>2</v>
      </c>
      <c r="E18" s="123"/>
      <c r="F18" s="123"/>
      <c r="G18" s="107"/>
    </row>
    <row r="19" spans="1:7" s="61" customFormat="1" ht="17.399999999999999" customHeight="1">
      <c r="A19" s="124">
        <v>4</v>
      </c>
      <c r="B19" s="125" t="s">
        <v>152</v>
      </c>
      <c r="C19" s="121" t="s">
        <v>153</v>
      </c>
      <c r="D19" s="123">
        <v>3</v>
      </c>
      <c r="E19" s="123"/>
      <c r="F19" s="123"/>
      <c r="G19" s="107"/>
    </row>
    <row r="20" spans="1:7" s="61" customFormat="1" ht="17.399999999999999" customHeight="1">
      <c r="A20" s="124">
        <v>5</v>
      </c>
      <c r="B20" s="126" t="s">
        <v>154</v>
      </c>
      <c r="C20" s="121" t="s">
        <v>113</v>
      </c>
      <c r="D20" s="123">
        <v>628</v>
      </c>
      <c r="E20" s="123"/>
      <c r="F20" s="123"/>
      <c r="G20" s="139" t="s">
        <v>177</v>
      </c>
    </row>
    <row r="21" spans="1:7" s="61" customFormat="1" ht="17.399999999999999" customHeight="1">
      <c r="A21" s="114">
        <v>6</v>
      </c>
      <c r="B21" s="107" t="s">
        <v>197</v>
      </c>
      <c r="C21" s="121" t="s">
        <v>24</v>
      </c>
      <c r="D21" s="123">
        <v>144.30000000000001</v>
      </c>
      <c r="E21" s="123"/>
      <c r="F21" s="123"/>
      <c r="G21" s="139" t="s">
        <v>178</v>
      </c>
    </row>
    <row r="22" spans="1:7" s="85" customFormat="1" ht="17.399999999999999" customHeight="1">
      <c r="A22" s="124">
        <v>7</v>
      </c>
      <c r="B22" s="107" t="s">
        <v>155</v>
      </c>
      <c r="C22" s="121" t="s">
        <v>142</v>
      </c>
      <c r="D22" s="123">
        <v>11</v>
      </c>
      <c r="E22" s="123"/>
      <c r="F22" s="123"/>
      <c r="G22" s="107"/>
    </row>
    <row r="23" spans="1:7" s="85" customFormat="1" ht="17.399999999999999" customHeight="1">
      <c r="A23" s="124">
        <v>8</v>
      </c>
      <c r="B23" s="107" t="s">
        <v>156</v>
      </c>
      <c r="C23" s="121" t="s">
        <v>53</v>
      </c>
      <c r="D23" s="123">
        <v>6</v>
      </c>
      <c r="E23" s="123"/>
      <c r="F23" s="123"/>
      <c r="G23" s="107"/>
    </row>
    <row r="24" spans="1:7" s="61" customFormat="1" ht="17.399999999999999" customHeight="1">
      <c r="A24" s="114">
        <v>9</v>
      </c>
      <c r="B24" s="107" t="s">
        <v>173</v>
      </c>
      <c r="C24" s="121" t="s">
        <v>23</v>
      </c>
      <c r="D24" s="123">
        <v>1</v>
      </c>
      <c r="E24" s="123"/>
      <c r="F24" s="123"/>
      <c r="G24" s="107"/>
    </row>
    <row r="25" spans="1:7" s="61" customFormat="1" ht="17.399999999999999" customHeight="1">
      <c r="A25" s="124">
        <v>10</v>
      </c>
      <c r="B25" s="107" t="s">
        <v>174</v>
      </c>
      <c r="C25" s="121" t="s">
        <v>23</v>
      </c>
      <c r="D25" s="123">
        <v>1</v>
      </c>
      <c r="E25" s="123"/>
      <c r="F25" s="123"/>
      <c r="G25" s="107"/>
    </row>
    <row r="26" spans="1:7" s="62" customFormat="1" ht="17.399999999999999" customHeight="1">
      <c r="A26" s="111"/>
      <c r="B26" s="112" t="s">
        <v>117</v>
      </c>
      <c r="C26" s="121"/>
      <c r="D26" s="123"/>
      <c r="E26" s="123"/>
      <c r="F26" s="123"/>
      <c r="G26" s="107"/>
    </row>
    <row r="27" spans="1:7" s="61" customFormat="1" ht="17.399999999999999" customHeight="1">
      <c r="A27" s="111" t="s">
        <v>118</v>
      </c>
      <c r="B27" s="107" t="s">
        <v>157</v>
      </c>
      <c r="C27" s="121"/>
      <c r="D27" s="123"/>
      <c r="E27" s="123"/>
      <c r="F27" s="123"/>
      <c r="G27" s="107"/>
    </row>
    <row r="28" spans="1:7" s="61" customFormat="1" ht="17.399999999999999" customHeight="1">
      <c r="A28" s="124">
        <v>1</v>
      </c>
      <c r="B28" s="127" t="s">
        <v>161</v>
      </c>
      <c r="C28" s="128" t="s">
        <v>159</v>
      </c>
      <c r="D28" s="129">
        <v>2</v>
      </c>
      <c r="E28" s="123"/>
      <c r="F28" s="123"/>
      <c r="G28" s="107"/>
    </row>
    <row r="29" spans="1:7" s="61" customFormat="1" ht="17.399999999999999" customHeight="1">
      <c r="A29" s="124">
        <v>2</v>
      </c>
      <c r="B29" s="127" t="s">
        <v>162</v>
      </c>
      <c r="C29" s="128" t="s">
        <v>159</v>
      </c>
      <c r="D29" s="129">
        <v>2</v>
      </c>
      <c r="E29" s="123"/>
      <c r="F29" s="123"/>
      <c r="G29" s="107"/>
    </row>
    <row r="30" spans="1:7" s="61" customFormat="1" ht="17.399999999999999" customHeight="1">
      <c r="A30" s="124">
        <v>3</v>
      </c>
      <c r="B30" s="127" t="s">
        <v>163</v>
      </c>
      <c r="C30" s="128" t="s">
        <v>23</v>
      </c>
      <c r="D30" s="130">
        <v>1</v>
      </c>
      <c r="E30" s="123"/>
      <c r="F30" s="123"/>
      <c r="G30" s="107"/>
    </row>
    <row r="31" spans="1:7" s="61" customFormat="1" ht="17.399999999999999" customHeight="1">
      <c r="A31" s="124">
        <v>4</v>
      </c>
      <c r="B31" s="110" t="s">
        <v>176</v>
      </c>
      <c r="C31" s="121" t="s">
        <v>133</v>
      </c>
      <c r="D31" s="123">
        <v>1</v>
      </c>
      <c r="E31" s="132"/>
      <c r="F31" s="123"/>
      <c r="G31" s="107"/>
    </row>
    <row r="32" spans="1:7" s="61" customFormat="1" ht="17.399999999999999" customHeight="1">
      <c r="A32" s="109">
        <v>5</v>
      </c>
      <c r="B32" s="102" t="s">
        <v>175</v>
      </c>
      <c r="C32" s="105" t="s">
        <v>133</v>
      </c>
      <c r="D32" s="106">
        <v>1</v>
      </c>
      <c r="E32" s="132"/>
      <c r="F32" s="123"/>
      <c r="G32" s="119"/>
    </row>
    <row r="33" spans="1:7" s="61" customFormat="1" ht="17.399999999999999" customHeight="1">
      <c r="A33" s="111"/>
      <c r="B33" s="108" t="s">
        <v>119</v>
      </c>
      <c r="C33" s="105"/>
      <c r="D33" s="106"/>
      <c r="E33" s="106"/>
      <c r="F33" s="106"/>
      <c r="G33" s="119"/>
    </row>
    <row r="34" spans="1:7" s="61" customFormat="1" ht="17.399999999999999" customHeight="1">
      <c r="A34" s="114"/>
      <c r="B34" s="112" t="s">
        <v>71</v>
      </c>
      <c r="C34" s="105"/>
      <c r="D34" s="106"/>
      <c r="E34" s="106"/>
      <c r="F34" s="106"/>
      <c r="G34" s="113"/>
    </row>
    <row r="35" spans="1:7" s="61" customFormat="1" ht="17.399999999999999" customHeight="1">
      <c r="A35" s="56" t="s">
        <v>129</v>
      </c>
      <c r="B35" s="102" t="s">
        <v>130</v>
      </c>
      <c r="C35" s="103"/>
      <c r="D35" s="99"/>
      <c r="E35" s="99"/>
      <c r="F35" s="103"/>
      <c r="G35" s="104"/>
    </row>
    <row r="36" spans="1:7" s="61" customFormat="1" ht="17.399999999999999" customHeight="1">
      <c r="A36" s="114" t="s">
        <v>164</v>
      </c>
      <c r="B36" s="110" t="s">
        <v>134</v>
      </c>
      <c r="C36" s="105" t="s">
        <v>121</v>
      </c>
      <c r="D36" s="106">
        <v>1</v>
      </c>
      <c r="E36" s="106"/>
      <c r="F36" s="106"/>
      <c r="G36" s="113"/>
    </row>
    <row r="37" spans="1:7" s="61" customFormat="1" ht="17.399999999999999" customHeight="1">
      <c r="A37" s="114" t="s">
        <v>165</v>
      </c>
      <c r="B37" s="110" t="s">
        <v>135</v>
      </c>
      <c r="C37" s="105" t="s">
        <v>121</v>
      </c>
      <c r="D37" s="106">
        <v>1</v>
      </c>
      <c r="E37" s="106"/>
      <c r="F37" s="106"/>
      <c r="G37" s="113"/>
    </row>
    <row r="38" spans="1:7" s="61" customFormat="1" ht="17.399999999999999" customHeight="1">
      <c r="A38" s="114" t="s">
        <v>166</v>
      </c>
      <c r="B38" s="110" t="s">
        <v>139</v>
      </c>
      <c r="C38" s="105" t="s">
        <v>23</v>
      </c>
      <c r="D38" s="106">
        <v>1</v>
      </c>
      <c r="E38" s="106"/>
      <c r="F38" s="106"/>
      <c r="G38" s="113"/>
    </row>
    <row r="39" spans="1:7" s="61" customFormat="1" ht="17.399999999999999" customHeight="1">
      <c r="A39" s="114" t="s">
        <v>167</v>
      </c>
      <c r="B39" s="110" t="s">
        <v>140</v>
      </c>
      <c r="C39" s="105" t="s">
        <v>23</v>
      </c>
      <c r="D39" s="106">
        <v>1</v>
      </c>
      <c r="E39" s="106"/>
      <c r="F39" s="106"/>
      <c r="G39" s="113"/>
    </row>
    <row r="40" spans="1:7" s="63" customFormat="1" ht="17.399999999999999" customHeight="1">
      <c r="A40" s="114"/>
      <c r="B40" s="112" t="s">
        <v>168</v>
      </c>
      <c r="C40" s="105"/>
      <c r="D40" s="106"/>
      <c r="E40" s="106"/>
      <c r="F40" s="106"/>
      <c r="G40" s="113"/>
    </row>
    <row r="41" spans="1:7" s="61" customFormat="1" ht="17.399999999999999" customHeight="1">
      <c r="A41" s="114" t="s">
        <v>170</v>
      </c>
      <c r="B41" s="110" t="s">
        <v>169</v>
      </c>
      <c r="C41" s="105" t="s">
        <v>23</v>
      </c>
      <c r="D41" s="106">
        <v>1</v>
      </c>
      <c r="E41" s="106"/>
      <c r="F41" s="106"/>
      <c r="G41" s="113"/>
    </row>
    <row r="42" spans="1:7" s="61" customFormat="1" ht="17.399999999999999" customHeight="1">
      <c r="A42" s="114"/>
      <c r="B42" s="112" t="s">
        <v>115</v>
      </c>
      <c r="C42" s="105"/>
      <c r="D42" s="106"/>
      <c r="E42" s="106"/>
      <c r="F42" s="106"/>
      <c r="G42" s="113"/>
    </row>
    <row r="43" spans="1:7" s="61" customFormat="1" ht="17.399999999999999" customHeight="1">
      <c r="A43" s="114"/>
      <c r="B43" s="112" t="s">
        <v>18</v>
      </c>
      <c r="C43" s="115"/>
      <c r="D43" s="106"/>
      <c r="E43" s="106"/>
      <c r="F43" s="106"/>
      <c r="G43" s="113"/>
    </row>
    <row r="44" spans="1:7" s="61" customFormat="1" ht="17.399999999999999" customHeight="1">
      <c r="A44" s="116"/>
      <c r="B44" s="117"/>
      <c r="C44" s="80"/>
      <c r="D44" s="81"/>
      <c r="E44" s="81"/>
      <c r="F44" s="118"/>
      <c r="G44" s="86"/>
    </row>
    <row r="45" spans="1:7" s="63" customFormat="1" ht="17.399999999999999" customHeight="1">
      <c r="A45" s="80"/>
      <c r="B45" s="82"/>
      <c r="C45" s="80"/>
      <c r="D45" s="81"/>
      <c r="E45" s="81"/>
      <c r="F45" s="80"/>
      <c r="G45" s="86"/>
    </row>
    <row r="46" spans="1:7" s="63" customFormat="1" ht="17.399999999999999" customHeight="1">
      <c r="A46" s="80"/>
      <c r="B46" s="82"/>
      <c r="C46" s="80"/>
      <c r="D46" s="81"/>
      <c r="E46" s="81"/>
      <c r="F46" s="88"/>
      <c r="G46" s="87"/>
    </row>
    <row r="47" spans="1:7" s="63" customFormat="1" ht="17.399999999999999" customHeight="1">
      <c r="A47" s="80"/>
      <c r="B47" s="82"/>
      <c r="C47" s="80"/>
      <c r="D47" s="81"/>
      <c r="E47" s="81"/>
      <c r="F47" s="80"/>
      <c r="G47" s="87"/>
    </row>
    <row r="48" spans="1:7" s="61" customFormat="1" ht="17.399999999999999" customHeight="1">
      <c r="A48" s="80"/>
      <c r="B48" s="82"/>
      <c r="C48" s="80"/>
      <c r="D48" s="81"/>
      <c r="E48" s="81"/>
      <c r="F48" s="80"/>
      <c r="G48" s="87"/>
    </row>
    <row r="49" spans="1:8" s="61" customFormat="1" ht="17.399999999999999" customHeight="1">
      <c r="A49" s="80"/>
      <c r="B49" s="82"/>
      <c r="C49" s="80"/>
      <c r="D49" s="81"/>
      <c r="E49" s="81"/>
      <c r="F49" s="80"/>
      <c r="G49" s="87"/>
    </row>
    <row r="50" spans="1:8" s="61" customFormat="1" ht="17.399999999999999" customHeight="1">
      <c r="A50" s="80"/>
      <c r="B50" s="82"/>
      <c r="C50" s="80"/>
      <c r="D50" s="81"/>
      <c r="E50" s="81"/>
      <c r="F50" s="80"/>
      <c r="G50" s="87"/>
    </row>
    <row r="51" spans="1:8" s="63" customFormat="1" ht="17.399999999999999" customHeight="1">
      <c r="A51" s="80"/>
      <c r="B51" s="82"/>
      <c r="C51" s="80"/>
      <c r="D51" s="81"/>
      <c r="E51" s="81"/>
      <c r="F51" s="80"/>
      <c r="G51" s="87"/>
    </row>
    <row r="52" spans="1:8" ht="17.399999999999999" customHeight="1"/>
    <row r="53" spans="1:8" ht="17.399999999999999" customHeight="1"/>
    <row r="54" spans="1:8" ht="17.399999999999999" customHeight="1">
      <c r="H54" s="63"/>
    </row>
    <row r="55" spans="1:8" ht="17.399999999999999" customHeight="1">
      <c r="H55" s="63"/>
    </row>
    <row r="56" spans="1:8" ht="17.399999999999999" customHeight="1">
      <c r="H56" s="63"/>
    </row>
    <row r="57" spans="1:8" ht="17.399999999999999" customHeight="1">
      <c r="H57" s="63"/>
    </row>
    <row r="58" spans="1:8" ht="17.399999999999999" customHeight="1">
      <c r="H58" s="63"/>
    </row>
    <row r="59" spans="1:8" ht="17.399999999999999" customHeight="1">
      <c r="H59" s="63"/>
    </row>
    <row r="60" spans="1:8" ht="17.399999999999999" customHeight="1">
      <c r="H60" s="63"/>
    </row>
    <row r="61" spans="1:8" ht="17.399999999999999" customHeight="1"/>
  </sheetData>
  <mergeCells count="4">
    <mergeCell ref="B3:D3"/>
    <mergeCell ref="B4:D4"/>
    <mergeCell ref="A1:G1"/>
    <mergeCell ref="A2:G2"/>
  </mergeCells>
  <phoneticPr fontId="2" type="noConversion"/>
  <printOptions horizontalCentered="1"/>
  <pageMargins left="0.35433070866141736" right="0.11811023622047245" top="0.74803149606299213" bottom="0.74803149606299213" header="0.31496062992125984" footer="0.31496062992125984"/>
  <pageSetup paperSize="9" scale="92" fitToWidth="0" orientation="portrait" r:id="rId1"/>
  <headerFooter>
    <oddHeader>&amp;R第 &amp;P 頁，共 &amp;N 頁</oddHeader>
    <oddFooter>&amp;L編制: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M18" sqref="M18"/>
    </sheetView>
  </sheetViews>
  <sheetFormatPr defaultColWidth="8.88671875" defaultRowHeight="16.2"/>
  <cols>
    <col min="1" max="1" width="10" style="72" customWidth="1"/>
    <col min="2" max="2" width="32.6640625" style="73" customWidth="1"/>
    <col min="3" max="3" width="6.5546875" style="73" customWidth="1"/>
    <col min="4" max="4" width="7.21875" style="73" customWidth="1"/>
    <col min="5" max="5" width="9.33203125" style="74" customWidth="1"/>
    <col min="6" max="6" width="10.33203125" style="74" customWidth="1"/>
    <col min="7" max="7" width="11" style="73" customWidth="1"/>
    <col min="8" max="16384" width="8.88671875" style="65"/>
  </cols>
  <sheetData>
    <row r="1" spans="1:7" s="64" customFormat="1" ht="24" customHeight="1">
      <c r="A1" s="207" t="str">
        <f>預算總表!A1</f>
        <v>財團法人犯罪被害人保護協會臺灣高雄分會</v>
      </c>
      <c r="B1" s="207"/>
      <c r="C1" s="207"/>
      <c r="D1" s="207"/>
      <c r="E1" s="207"/>
      <c r="F1" s="207"/>
      <c r="G1" s="207"/>
    </row>
    <row r="2" spans="1:7" s="64" customFormat="1" ht="25.5" customHeight="1">
      <c r="A2" s="207" t="s">
        <v>150</v>
      </c>
      <c r="B2" s="207"/>
      <c r="C2" s="207"/>
      <c r="D2" s="207"/>
      <c r="E2" s="207"/>
      <c r="F2" s="207"/>
      <c r="G2" s="207"/>
    </row>
    <row r="3" spans="1:7" s="64" customFormat="1" ht="15.75" customHeight="1">
      <c r="A3" s="223" t="s">
        <v>138</v>
      </c>
      <c r="B3" s="221" t="str">
        <f>預算詳細表!B3</f>
        <v>高雄分會辦公廳舍裝修工程</v>
      </c>
      <c r="C3" s="221"/>
      <c r="D3" s="221"/>
      <c r="E3" s="221"/>
      <c r="F3" s="221"/>
      <c r="G3" s="221"/>
    </row>
    <row r="4" spans="1:7" s="64" customFormat="1" ht="15.75" customHeight="1">
      <c r="A4" s="224"/>
      <c r="B4" s="221"/>
      <c r="C4" s="221"/>
      <c r="D4" s="221"/>
      <c r="E4" s="221"/>
      <c r="F4" s="221"/>
      <c r="G4" s="221"/>
    </row>
    <row r="5" spans="1:7" s="64" customFormat="1" ht="26.25" customHeight="1">
      <c r="A5" s="77" t="s">
        <v>77</v>
      </c>
      <c r="B5" s="67" t="s">
        <v>78</v>
      </c>
      <c r="C5" s="225"/>
      <c r="D5" s="226"/>
      <c r="E5" s="227"/>
      <c r="F5" s="78"/>
      <c r="G5" s="66"/>
    </row>
    <row r="6" spans="1:7" ht="16.2" customHeight="1">
      <c r="A6" s="75" t="s">
        <v>184</v>
      </c>
      <c r="B6" s="217" t="str">
        <f>預算詳細表!B20</f>
        <v>新設捲簾</v>
      </c>
      <c r="C6" s="217"/>
      <c r="D6" s="211" t="s">
        <v>185</v>
      </c>
      <c r="E6" s="211"/>
      <c r="F6" s="222"/>
      <c r="G6" s="222"/>
    </row>
    <row r="7" spans="1:7">
      <c r="A7" s="210"/>
      <c r="B7" s="143" t="s">
        <v>186</v>
      </c>
      <c r="C7" s="144" t="s">
        <v>187</v>
      </c>
      <c r="D7" s="145" t="s">
        <v>188</v>
      </c>
      <c r="E7" s="145" t="s">
        <v>189</v>
      </c>
      <c r="F7" s="69" t="s">
        <v>84</v>
      </c>
      <c r="G7" s="68" t="s">
        <v>85</v>
      </c>
    </row>
    <row r="8" spans="1:7">
      <c r="A8" s="210"/>
      <c r="B8" s="146" t="s">
        <v>190</v>
      </c>
      <c r="C8" s="147" t="s">
        <v>146</v>
      </c>
      <c r="D8" s="148">
        <v>1</v>
      </c>
      <c r="E8" s="149"/>
      <c r="F8" s="136"/>
      <c r="G8" s="71"/>
    </row>
    <row r="9" spans="1:7">
      <c r="A9" s="210"/>
      <c r="B9" s="146" t="s">
        <v>144</v>
      </c>
      <c r="C9" s="147" t="s">
        <v>146</v>
      </c>
      <c r="D9" s="148">
        <v>1</v>
      </c>
      <c r="E9" s="149"/>
      <c r="F9" s="136"/>
      <c r="G9" s="71"/>
    </row>
    <row r="10" spans="1:7">
      <c r="A10" s="210"/>
      <c r="B10" s="146" t="s">
        <v>145</v>
      </c>
      <c r="C10" s="147" t="s">
        <v>146</v>
      </c>
      <c r="D10" s="148">
        <v>1</v>
      </c>
      <c r="E10" s="149"/>
      <c r="F10" s="136"/>
      <c r="G10" s="71"/>
    </row>
    <row r="11" spans="1:7">
      <c r="A11" s="210"/>
      <c r="B11" s="146" t="s">
        <v>143</v>
      </c>
      <c r="C11" s="147" t="s">
        <v>14</v>
      </c>
      <c r="D11" s="148">
        <v>1</v>
      </c>
      <c r="E11" s="149"/>
      <c r="F11" s="136"/>
      <c r="G11" s="71"/>
    </row>
    <row r="12" spans="1:7">
      <c r="A12" s="210"/>
      <c r="B12" s="143"/>
      <c r="C12" s="79"/>
      <c r="D12" s="137"/>
      <c r="E12" s="136"/>
      <c r="F12" s="136"/>
      <c r="G12" s="71"/>
    </row>
    <row r="13" spans="1:7">
      <c r="A13" s="210"/>
      <c r="B13" s="211"/>
      <c r="C13" s="211"/>
      <c r="D13" s="212" t="s">
        <v>191</v>
      </c>
      <c r="E13" s="212"/>
      <c r="F13" s="213"/>
      <c r="G13" s="71"/>
    </row>
    <row r="14" spans="1:7">
      <c r="A14" s="210"/>
      <c r="B14" s="211"/>
      <c r="C14" s="211"/>
      <c r="D14" s="212"/>
      <c r="E14" s="212"/>
      <c r="F14" s="213"/>
      <c r="G14" s="71"/>
    </row>
    <row r="15" spans="1:7" ht="16.2" customHeight="1">
      <c r="A15" s="75" t="s">
        <v>183</v>
      </c>
      <c r="B15" s="217" t="str">
        <f>預算詳細表!B21</f>
        <v>新設合金鋼高架地板</v>
      </c>
      <c r="C15" s="217"/>
      <c r="D15" s="218" t="s">
        <v>179</v>
      </c>
      <c r="E15" s="219"/>
      <c r="F15" s="70"/>
      <c r="G15" s="71"/>
    </row>
    <row r="16" spans="1:7">
      <c r="A16" s="214"/>
      <c r="B16" s="143" t="s">
        <v>186</v>
      </c>
      <c r="C16" s="138" t="s">
        <v>6</v>
      </c>
      <c r="D16" s="89" t="s">
        <v>82</v>
      </c>
      <c r="E16" s="89" t="s">
        <v>83</v>
      </c>
      <c r="F16" s="89" t="s">
        <v>84</v>
      </c>
      <c r="G16" s="68" t="s">
        <v>85</v>
      </c>
    </row>
    <row r="17" spans="1:7">
      <c r="A17" s="228"/>
      <c r="B17" s="229" t="s">
        <v>200</v>
      </c>
      <c r="C17" s="2" t="s">
        <v>114</v>
      </c>
      <c r="D17" s="98">
        <v>2.7</v>
      </c>
      <c r="E17" s="133"/>
      <c r="F17" s="97"/>
      <c r="G17" s="134"/>
    </row>
    <row r="18" spans="1:7">
      <c r="A18" s="228"/>
      <c r="B18" s="229" t="s">
        <v>198</v>
      </c>
      <c r="C18" s="2" t="s">
        <v>147</v>
      </c>
      <c r="D18" s="98">
        <v>3.7</v>
      </c>
      <c r="E18" s="133"/>
      <c r="F18" s="97"/>
      <c r="G18" s="134"/>
    </row>
    <row r="19" spans="1:7">
      <c r="A19" s="228"/>
      <c r="B19" s="229" t="s">
        <v>199</v>
      </c>
      <c r="C19" s="2" t="s">
        <v>147</v>
      </c>
      <c r="D19" s="98">
        <v>5.5</v>
      </c>
      <c r="E19" s="133"/>
      <c r="F19" s="97"/>
      <c r="G19" s="134"/>
    </row>
    <row r="20" spans="1:7">
      <c r="A20" s="215"/>
      <c r="B20" s="140" t="s">
        <v>180</v>
      </c>
      <c r="C20" s="141" t="s">
        <v>181</v>
      </c>
      <c r="D20" s="133">
        <v>1</v>
      </c>
      <c r="E20" s="133"/>
      <c r="F20" s="97"/>
      <c r="G20" s="134"/>
    </row>
    <row r="21" spans="1:7">
      <c r="A21" s="215"/>
      <c r="B21" s="142" t="s">
        <v>182</v>
      </c>
      <c r="C21" s="141" t="s">
        <v>23</v>
      </c>
      <c r="D21" s="133">
        <v>1</v>
      </c>
      <c r="E21" s="133"/>
      <c r="F21" s="97"/>
      <c r="G21" s="134"/>
    </row>
    <row r="22" spans="1:7">
      <c r="A22" s="215"/>
      <c r="B22" s="134"/>
      <c r="C22" s="90"/>
      <c r="D22" s="135"/>
      <c r="E22" s="135"/>
      <c r="F22" s="136"/>
      <c r="G22" s="136"/>
    </row>
    <row r="23" spans="1:7">
      <c r="A23" s="215"/>
      <c r="B23" s="134"/>
      <c r="C23" s="90"/>
      <c r="D23" s="135"/>
      <c r="E23" s="135"/>
      <c r="F23" s="136"/>
      <c r="G23" s="136"/>
    </row>
    <row r="24" spans="1:7">
      <c r="A24" s="215"/>
      <c r="B24" s="134"/>
      <c r="C24" s="90"/>
      <c r="D24" s="135"/>
      <c r="E24" s="135"/>
      <c r="F24" s="136"/>
      <c r="G24" s="136"/>
    </row>
    <row r="25" spans="1:7">
      <c r="A25" s="215"/>
      <c r="B25" s="209"/>
      <c r="C25" s="209"/>
      <c r="D25" s="220" t="s">
        <v>136</v>
      </c>
      <c r="E25" s="220"/>
      <c r="F25" s="208"/>
      <c r="G25" s="208"/>
    </row>
    <row r="26" spans="1:7">
      <c r="A26" s="216"/>
      <c r="B26" s="209"/>
      <c r="C26" s="209"/>
      <c r="D26" s="220"/>
      <c r="E26" s="220"/>
      <c r="F26" s="208"/>
      <c r="G26" s="208"/>
    </row>
  </sheetData>
  <mergeCells count="20">
    <mergeCell ref="A1:G1"/>
    <mergeCell ref="A2:G2"/>
    <mergeCell ref="B3:G4"/>
    <mergeCell ref="F6:G6"/>
    <mergeCell ref="B6:C6"/>
    <mergeCell ref="A3:A4"/>
    <mergeCell ref="D6:E6"/>
    <mergeCell ref="C5:E5"/>
    <mergeCell ref="G25:G26"/>
    <mergeCell ref="B26:C26"/>
    <mergeCell ref="A7:A14"/>
    <mergeCell ref="B13:C14"/>
    <mergeCell ref="D13:E14"/>
    <mergeCell ref="F13:F14"/>
    <mergeCell ref="A16:A26"/>
    <mergeCell ref="B15:C15"/>
    <mergeCell ref="D15:E15"/>
    <mergeCell ref="B25:C25"/>
    <mergeCell ref="D25:E26"/>
    <mergeCell ref="F25:F26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>&amp;R&amp;"標楷體,標準"第&amp;P頁 共&amp;N頁</oddHeader>
    <oddFooter xml:space="preserve">&amp;L&amp;"標楷體,標準"編制     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已命名的範圍</vt:lpstr>
      </vt:variant>
      <vt:variant>
        <vt:i4>7</vt:i4>
      </vt:variant>
    </vt:vector>
  </HeadingPairs>
  <TitlesOfParts>
    <vt:vector size="13" baseType="lpstr">
      <vt:lpstr>南興路與中興路總表</vt:lpstr>
      <vt:lpstr>單價分析表</vt:lpstr>
      <vt:lpstr>封面</vt:lpstr>
      <vt:lpstr>預算總表</vt:lpstr>
      <vt:lpstr>預算詳細表</vt:lpstr>
      <vt:lpstr>單價分析</vt:lpstr>
      <vt:lpstr>封面!OLE_LINK1</vt:lpstr>
      <vt:lpstr>封面!Print_Area</vt:lpstr>
      <vt:lpstr>單價分析!Print_Area</vt:lpstr>
      <vt:lpstr>預算詳細表!Print_Area</vt:lpstr>
      <vt:lpstr>預算總表!Print_Area</vt:lpstr>
      <vt:lpstr>單價分析!Print_Titles</vt:lpstr>
      <vt:lpstr>預算詳細表!Print_Titles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asus01</dc:creator>
  <cp:lastModifiedBy>user</cp:lastModifiedBy>
  <cp:lastPrinted>2024-04-17T09:12:25Z</cp:lastPrinted>
  <dcterms:created xsi:type="dcterms:W3CDTF">2014-02-27T08:26:45Z</dcterms:created>
  <dcterms:modified xsi:type="dcterms:W3CDTF">2024-04-17T09:13:31Z</dcterms:modified>
</cp:coreProperties>
</file>